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DATA\Aandeleninkoopprogramma 2026\Programma 2, 24 07 2026 - 03 02 2027\"/>
    </mc:Choice>
  </mc:AlternateContent>
  <xr:revisionPtr revIDLastSave="0" documentId="8_{481D28B3-A4AA-40C1-A46C-E21B36D61B14}" xr6:coauthVersionLast="47" xr6:coauthVersionMax="47" xr10:uidLastSave="{00000000-0000-0000-0000-000000000000}"/>
  <bookViews>
    <workbookView xWindow="1905" yWindow="1905" windowWidth="21600" windowHeight="11295" tabRatio="816" activeTab="1" xr2:uid="{00000000-000D-0000-FFFF-FFFF00000000}"/>
  </bookViews>
  <sheets>
    <sheet name="Sligro - Share Repurchase" sheetId="29" r:id="rId1"/>
    <sheet name="Weekly Summary" sheetId="33"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44008.5191203704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3" l="1"/>
  <c r="C27" i="29"/>
  <c r="D27" i="29"/>
  <c r="E27" i="29"/>
  <c r="C24" i="33"/>
  <c r="E24" i="33"/>
  <c r="D24" i="33" s="1"/>
  <c r="I24" i="33"/>
  <c r="C26" i="29"/>
  <c r="D26" i="29"/>
  <c r="E26" i="29"/>
  <c r="C23" i="33"/>
  <c r="E23" i="33"/>
  <c r="I23" i="33"/>
  <c r="C25" i="29"/>
  <c r="D25" i="29"/>
  <c r="E25" i="29"/>
  <c r="I22" i="33"/>
  <c r="C22" i="33"/>
  <c r="E22" i="33"/>
  <c r="D22" i="33" s="1"/>
  <c r="C24" i="29"/>
  <c r="D24" i="29"/>
  <c r="E24" i="29"/>
  <c r="G25" i="33"/>
  <c r="G27" i="33" s="1"/>
  <c r="I21" i="33"/>
  <c r="E21" i="33" s="1"/>
  <c r="C21" i="33"/>
  <c r="E23" i="29"/>
  <c r="D23" i="29"/>
  <c r="C23" i="29"/>
  <c r="S25" i="33"/>
  <c r="S27" i="33" s="1"/>
  <c r="O25" i="33"/>
  <c r="O27" i="33" s="1"/>
  <c r="K25" i="33"/>
  <c r="K27" i="33" s="1"/>
  <c r="U20" i="33"/>
  <c r="U25" i="33" s="1"/>
  <c r="T25" i="33" s="1"/>
  <c r="Q20" i="33"/>
  <c r="Q25" i="33" s="1"/>
  <c r="M20" i="33"/>
  <c r="M25" i="33" s="1"/>
  <c r="L25" i="33" s="1"/>
  <c r="I20" i="33"/>
  <c r="E20" i="33"/>
  <c r="C20" i="33"/>
  <c r="I25" i="33" l="1"/>
  <c r="D23" i="33"/>
  <c r="E25" i="33"/>
  <c r="P25" i="33"/>
  <c r="C27" i="33"/>
  <c r="D21" i="33"/>
  <c r="D20" i="33"/>
  <c r="E27" i="33" l="1"/>
  <c r="D25" i="33"/>
  <c r="I27" i="33"/>
  <c r="H25" i="33"/>
  <c r="G18" i="33" l="1"/>
  <c r="C10" i="33" l="1"/>
  <c r="I10" i="33" l="1"/>
  <c r="B11" i="33"/>
  <c r="C14" i="33"/>
  <c r="U14" i="33"/>
  <c r="U15" i="33"/>
  <c r="U16" i="33"/>
  <c r="U17" i="33"/>
  <c r="U13" i="33"/>
  <c r="U10" i="33"/>
  <c r="Q14" i="33"/>
  <c r="Q15" i="33"/>
  <c r="Q16" i="33"/>
  <c r="Q17" i="33"/>
  <c r="Q13" i="33"/>
  <c r="Q10" i="33"/>
  <c r="M14" i="33"/>
  <c r="M15" i="33"/>
  <c r="M16" i="33"/>
  <c r="M17" i="33"/>
  <c r="M13" i="33"/>
  <c r="M10" i="33"/>
  <c r="I14" i="33"/>
  <c r="I15" i="33"/>
  <c r="I16" i="33"/>
  <c r="I17" i="33"/>
  <c r="I13" i="33"/>
  <c r="E13" i="33" s="1"/>
  <c r="E12" i="29"/>
  <c r="E11" i="29"/>
  <c r="C13" i="33"/>
  <c r="B13" i="33"/>
  <c r="E17" i="33" l="1"/>
  <c r="E16" i="33"/>
  <c r="E15" i="33"/>
  <c r="E14" i="33"/>
  <c r="E19" i="29" s="1"/>
  <c r="E10" i="33"/>
  <c r="D10" i="33" s="1"/>
  <c r="C17" i="33" l="1"/>
  <c r="C16" i="33"/>
  <c r="C15" i="33"/>
  <c r="C18" i="33" l="1"/>
  <c r="D17" i="33"/>
  <c r="D16" i="33"/>
  <c r="D15" i="33"/>
  <c r="C19" i="29" l="1"/>
  <c r="E22" i="29"/>
  <c r="E21" i="29"/>
  <c r="E20" i="29"/>
  <c r="D22" i="29"/>
  <c r="D21" i="29"/>
  <c r="D20" i="29"/>
  <c r="C22" i="29"/>
  <c r="C21" i="29"/>
  <c r="C20" i="29"/>
  <c r="E18" i="29" l="1"/>
  <c r="C18" i="29"/>
  <c r="D14" i="33" l="1"/>
  <c r="D19" i="29" s="1"/>
  <c r="D13" i="33"/>
  <c r="D18" i="29" s="1"/>
  <c r="U18" i="33"/>
  <c r="U27" i="33" s="1"/>
  <c r="S18" i="33"/>
  <c r="Q18" i="33"/>
  <c r="Q27" i="33" s="1"/>
  <c r="O18" i="33"/>
  <c r="M18" i="33"/>
  <c r="M27" i="33" s="1"/>
  <c r="K18" i="33"/>
  <c r="I18" i="33"/>
  <c r="E18" i="33"/>
  <c r="L18" i="33" l="1"/>
  <c r="P18" i="33"/>
  <c r="H18" i="33"/>
  <c r="T18" i="33"/>
  <c r="D18" i="33"/>
  <c r="B18" i="29"/>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E17" i="29" l="1"/>
  <c r="E158" i="29" s="1"/>
  <c r="C17" i="29"/>
  <c r="C158" i="29" s="1"/>
  <c r="E8" i="29" s="1"/>
  <c r="D17" i="29"/>
  <c r="D158" i="29" l="1"/>
  <c r="J27" i="33"/>
  <c r="B14" i="33"/>
  <c r="U11" i="33"/>
  <c r="S11" i="33"/>
  <c r="Q11" i="33"/>
  <c r="O11" i="33"/>
  <c r="M11" i="33"/>
  <c r="K11" i="33"/>
  <c r="I11" i="33"/>
  <c r="G11" i="33"/>
  <c r="E11" i="33"/>
  <c r="D27" i="33" s="1"/>
  <c r="D11" i="33"/>
  <c r="C11" i="33"/>
  <c r="E9" i="29"/>
  <c r="E13" i="29" s="1"/>
  <c r="B15" i="33" l="1"/>
  <c r="B16" i="33" s="1"/>
  <c r="B18" i="33"/>
  <c r="H27" i="33"/>
  <c r="T27" i="33"/>
  <c r="P27" i="33"/>
  <c r="L27" i="33"/>
  <c r="L11" i="33"/>
  <c r="H11" i="33"/>
  <c r="P11" i="33"/>
  <c r="E10" i="29"/>
  <c r="B17" i="33"/>
  <c r="B20" i="33" s="1"/>
  <c r="T11" i="33"/>
  <c r="B21" i="33" l="1"/>
  <c r="B22" i="33" s="1"/>
  <c r="B23" i="33" s="1"/>
  <c r="B24" i="33" s="1"/>
  <c r="B2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SCHAEFFER Peter</author>
  </authors>
  <commentList>
    <comment ref="E8" authorId="0" shapeId="0" xr:uid="{3893DDB0-EFC7-42AD-81D9-4292762A9D50}">
      <text>
        <r>
          <rPr>
            <b/>
            <sz val="9"/>
            <color indexed="81"/>
            <rFont val="Tahoma"/>
            <family val="2"/>
          </rPr>
          <t xml:space="preserve">max 1,106,375
</t>
        </r>
      </text>
    </comment>
  </commentList>
</comments>
</file>

<file path=xl/sharedStrings.xml><?xml version="1.0" encoding="utf-8"?>
<sst xmlns="http://schemas.openxmlformats.org/spreadsheetml/2006/main" count="35" uniqueCount="21">
  <si>
    <t>Cumulative Repurchase Amount</t>
  </si>
  <si>
    <t>Trade Date</t>
  </si>
  <si>
    <t>Quantity Repurchased</t>
  </si>
  <si>
    <t>Average Purchase Price</t>
  </si>
  <si>
    <t>Settlement Amount</t>
  </si>
  <si>
    <t>Share Repurchase Program</t>
  </si>
  <si>
    <t>Cumulative Quantity Repurchased</t>
  </si>
  <si>
    <t>Cumulative Average Repurchase Price</t>
  </si>
  <si>
    <t xml:space="preserve"> Trade Date</t>
  </si>
  <si>
    <t>Weekly Summary</t>
  </si>
  <si>
    <t>Euronext Amsterdam</t>
  </si>
  <si>
    <t>Settlement 
Amount</t>
  </si>
  <si>
    <t>Average 
Purchase Price</t>
  </si>
  <si>
    <t>Total</t>
  </si>
  <si>
    <t>Percentage of program completed</t>
  </si>
  <si>
    <t>Cboe DXE</t>
  </si>
  <si>
    <t>Turquoise</t>
  </si>
  <si>
    <t>Total amount to be purchased</t>
  </si>
  <si>
    <t>Start Date</t>
  </si>
  <si>
    <t>Envisaged end date</t>
  </si>
  <si>
    <t>Aquis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</si>
</sst>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 #,##0.00_-;_-* &quot;-&quot;??_-;_-@_-"/>
    <numFmt numFmtId="165" formatCode="_(&quot;$&quot;* #,##0.00_);_(&quot;$&quot;* \(#,##0.00\);_(&quot;$&quot;* &quot;-&quot;??_);_(@_)"/>
    <numFmt numFmtId="166" formatCode="_(* #,##0.00_);_(* \(#,##0.00\);_(* &quot;-&quot;??_);_(@_)"/>
    <numFmt numFmtId="167" formatCode="_(* #,##0_);_(* \(#,##0\);_(* &quot;-&quot;??_);_(@_)"/>
    <numFmt numFmtId="168" formatCode="[$-413]d\-mmm\-yy;@"/>
    <numFmt numFmtId="169" formatCode="[$-409]mmmm\ d\,\ yyyy;@"/>
    <numFmt numFmtId="170" formatCode="[$EUR]\ #,##0.00"/>
    <numFmt numFmtId="171" formatCode="[$EUR]\ #,##0"/>
    <numFmt numFmtId="172" formatCode="[$-F800]dddd\,\ mmmm\ dd\,\ yyyy"/>
    <numFmt numFmtId="173" formatCode="_(* #,##0.0000_);_(* \(#,##0.0000\);_(* &quot;-&quot;??_);_(@_)"/>
    <numFmt numFmtId="174" formatCode="&quot;€&quot;\ #,##0.00"/>
    <numFmt numFmtId="175" formatCode="[$-413]d/mmm;@"/>
    <numFmt numFmtId="176" formatCode="[$EUR]\ #,##0.0000"/>
  </numFmts>
  <fonts count="51">
    <font>
      <sz val="11"/>
      <color theme="1"/>
      <name val="Calibri"/>
      <family val="2"/>
      <scheme val="minor"/>
    </font>
    <font>
      <sz val="10"/>
      <name val="Arial"/>
      <family val="2"/>
    </font>
    <font>
      <b/>
      <sz val="10"/>
      <color indexed="18"/>
      <name val="Arial"/>
      <family val="2"/>
    </font>
    <font>
      <sz val="10"/>
      <color indexed="18"/>
      <name val="Arial"/>
      <family val="2"/>
    </font>
    <font>
      <sz val="11"/>
      <color indexed="8"/>
      <name val="Calibri"/>
      <family val="2"/>
    </font>
    <font>
      <sz val="11"/>
      <color theme="1"/>
      <name val="Calibri"/>
      <family val="2"/>
      <scheme val="minor"/>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0"/>
      <color indexed="8"/>
      <name val="Calibri"/>
      <family val="2"/>
    </font>
    <font>
      <sz val="10"/>
      <color theme="1"/>
      <name val="Calibri"/>
      <family val="2"/>
      <scheme val="minor"/>
    </font>
    <font>
      <sz val="8"/>
      <name val="Myriad Roman"/>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i/>
      <sz val="10"/>
      <color rgb="FF7F7F7F"/>
      <name val="Calibri"/>
      <family val="2"/>
      <scheme val="minor"/>
    </font>
    <font>
      <sz val="10"/>
      <color rgb="FF006100"/>
      <name val="Calibri"/>
      <family val="2"/>
      <scheme val="minor"/>
    </font>
    <font>
      <u/>
      <sz val="11"/>
      <color theme="1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sz val="18"/>
      <color theme="3"/>
      <name val="Cambria"/>
      <family val="2"/>
      <scheme val="major"/>
    </font>
    <font>
      <b/>
      <sz val="10"/>
      <color theme="1"/>
      <name val="Calibri"/>
      <family val="2"/>
      <scheme val="minor"/>
    </font>
    <font>
      <sz val="10"/>
      <color rgb="FFFF0000"/>
      <name val="Calibri"/>
      <family val="2"/>
      <scheme val="minor"/>
    </font>
    <font>
      <sz val="11"/>
      <color theme="1"/>
      <name val="Arial"/>
      <family val="2"/>
    </font>
    <font>
      <b/>
      <sz val="10"/>
      <name val="Arial"/>
      <family val="2"/>
    </font>
    <font>
      <sz val="9"/>
      <color theme="1"/>
      <name val="Arial"/>
      <family val="2"/>
    </font>
    <font>
      <b/>
      <sz val="18"/>
      <color rgb="FFEE6612"/>
      <name val="Arial"/>
      <family val="2"/>
    </font>
    <font>
      <sz val="9"/>
      <name val="Arial"/>
      <family val="2"/>
    </font>
    <font>
      <b/>
      <sz val="9"/>
      <color theme="1"/>
      <name val="Arial"/>
      <family val="2"/>
    </font>
    <font>
      <sz val="9"/>
      <color theme="1"/>
      <name val="Calibri"/>
      <family val="2"/>
      <scheme val="minor"/>
    </font>
    <font>
      <sz val="8"/>
      <name val="Calibri"/>
      <family val="2"/>
      <scheme val="minor"/>
    </font>
    <font>
      <b/>
      <sz val="9"/>
      <name val="Arial"/>
      <family val="2"/>
    </font>
    <font>
      <sz val="11"/>
      <color theme="1"/>
      <name val="Arial"/>
      <family val="2"/>
    </font>
    <font>
      <b/>
      <sz val="9"/>
      <color theme="1"/>
      <name val="Arial"/>
      <family val="2"/>
    </font>
    <font>
      <sz val="9"/>
      <name val="Arial"/>
      <family val="2"/>
    </font>
    <font>
      <sz val="9"/>
      <color theme="1"/>
      <name val="Arial"/>
      <family val="2"/>
    </font>
    <font>
      <b/>
      <sz val="9"/>
      <color indexed="9"/>
      <name val="Arial"/>
      <family val="2"/>
    </font>
    <font>
      <sz val="9"/>
      <color theme="1"/>
      <name val="ABN AMRO Sans"/>
      <family val="2"/>
    </font>
    <font>
      <sz val="9"/>
      <name val="ABN AMRO Sans"/>
      <family val="2"/>
    </font>
    <font>
      <b/>
      <sz val="14"/>
      <color theme="6" tint="-0.499984740745262"/>
      <name val="Arial"/>
      <family val="2"/>
    </font>
    <font>
      <b/>
      <sz val="12"/>
      <color theme="6" tint="-0.499984740745262"/>
      <name val="Arial"/>
      <family val="2"/>
    </font>
    <font>
      <sz val="11"/>
      <color theme="6" tint="-0.499984740745262"/>
      <name val="Arial"/>
      <family val="2"/>
    </font>
    <font>
      <sz val="11"/>
      <color theme="6" tint="-0.499984740745262"/>
      <name val="Calibri"/>
      <family val="2"/>
      <scheme val="minor"/>
    </font>
    <font>
      <sz val="10"/>
      <color theme="6" tint="-0.499984740745262"/>
      <name val="Arial"/>
      <family val="2"/>
    </font>
    <font>
      <sz val="11"/>
      <color rgb="FF000000"/>
      <name val="Arial"/>
      <family val="2"/>
    </font>
    <font>
      <b/>
      <sz val="9"/>
      <color rgb="FF000000"/>
      <name val="Arial"/>
      <family val="2"/>
    </font>
    <font>
      <b/>
      <sz val="9"/>
      <color indexed="81"/>
      <name val="Tahoma"/>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1" tint="0.34998626667073579"/>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theme="0"/>
      </right>
      <top/>
      <bottom style="thin">
        <color rgb="FFEA650D"/>
      </bottom>
      <diagonal/>
    </border>
    <border>
      <left style="thin">
        <color theme="0"/>
      </left>
      <right style="thin">
        <color theme="0"/>
      </right>
      <top/>
      <bottom style="thin">
        <color rgb="FFEA650D"/>
      </bottom>
      <diagonal/>
    </border>
    <border>
      <left style="thin">
        <color theme="0"/>
      </left>
      <right/>
      <top/>
      <bottom style="thin">
        <color rgb="FFEA650D"/>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top style="medium">
        <color indexed="64"/>
      </top>
      <bottom style="double">
        <color indexed="64"/>
      </bottom>
      <diagonal/>
    </border>
  </borders>
  <cellStyleXfs count="182">
    <xf numFmtId="0" fontId="0" fillId="0" borderId="0"/>
    <xf numFmtId="166" fontId="4" fillId="0" borderId="0" applyFont="0" applyFill="0" applyBorder="0" applyAlignment="0" applyProtection="0"/>
    <xf numFmtId="164" fontId="5" fillId="0" borderId="0" applyFont="0" applyFill="0" applyBorder="0" applyAlignment="0" applyProtection="0"/>
    <xf numFmtId="0" fontId="1" fillId="0" borderId="0"/>
    <xf numFmtId="9"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165" fontId="4" fillId="0" borderId="0" applyFont="0" applyFill="0" applyBorder="0" applyAlignment="0" applyProtection="0"/>
    <xf numFmtId="166" fontId="12" fillId="0" borderId="0" applyFont="0" applyFill="0" applyBorder="0" applyAlignment="0" applyProtection="0"/>
    <xf numFmtId="0" fontId="5" fillId="0" borderId="0"/>
    <xf numFmtId="0" fontId="12" fillId="0" borderId="0"/>
    <xf numFmtId="164" fontId="12" fillId="0" borderId="0" applyFont="0" applyFill="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4" fillId="4" borderId="0" applyNumberFormat="0" applyBorder="0" applyAlignment="0" applyProtection="0"/>
    <xf numFmtId="0" fontId="15" fillId="7" borderId="4" applyNumberFormat="0" applyAlignment="0" applyProtection="0"/>
    <xf numFmtId="0" fontId="16" fillId="8" borderId="7" applyNumberFormat="0" applyAlignment="0" applyProtection="0"/>
    <xf numFmtId="164" fontId="12" fillId="0" borderId="0" applyFont="0" applyFill="0" applyBorder="0" applyAlignment="0" applyProtection="0"/>
    <xf numFmtId="164" fontId="11" fillId="0" borderId="0" applyFont="0" applyFill="0" applyBorder="0" applyAlignment="0" applyProtection="0"/>
    <xf numFmtId="165" fontId="12" fillId="0" borderId="0" applyFont="0" applyFill="0" applyBorder="0" applyAlignment="0" applyProtection="0"/>
    <xf numFmtId="0" fontId="17" fillId="0" borderId="0" applyNumberFormat="0" applyFill="0" applyBorder="0" applyAlignment="0" applyProtection="0"/>
    <xf numFmtId="0" fontId="18" fillId="3"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9" fillId="0" borderId="0" applyNumberFormat="0" applyFill="0" applyBorder="0" applyAlignment="0" applyProtection="0"/>
    <xf numFmtId="0" fontId="20" fillId="6" borderId="4" applyNumberFormat="0" applyAlignment="0" applyProtection="0"/>
    <xf numFmtId="0" fontId="21" fillId="0" borderId="6" applyNumberFormat="0" applyFill="0" applyAlignment="0" applyProtection="0"/>
    <xf numFmtId="0" fontId="22" fillId="5" borderId="0" applyNumberFormat="0" applyBorder="0" applyAlignment="0" applyProtection="0"/>
    <xf numFmtId="0" fontId="11" fillId="9" borderId="8" applyNumberFormat="0" applyFont="0" applyAlignment="0" applyProtection="0"/>
    <xf numFmtId="0" fontId="23" fillId="7" borderId="5" applyNumberFormat="0" applyAlignment="0" applyProtection="0"/>
    <xf numFmtId="9" fontId="12"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1" fillId="0" borderId="0"/>
    <xf numFmtId="166" fontId="5" fillId="0" borderId="0" applyFont="0" applyFill="0" applyBorder="0" applyAlignment="0" applyProtection="0"/>
    <xf numFmtId="0" fontId="5" fillId="0" borderId="0"/>
    <xf numFmtId="166"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cellStyleXfs>
  <cellXfs count="109">
    <xf numFmtId="0" fontId="0" fillId="0" borderId="0" xfId="0"/>
    <xf numFmtId="0" fontId="0" fillId="2" borderId="0" xfId="0" applyFill="1"/>
    <xf numFmtId="0" fontId="3" fillId="2" borderId="0" xfId="3" applyFont="1" applyFill="1" applyAlignment="1">
      <alignment horizontal="center"/>
    </xf>
    <xf numFmtId="0" fontId="2" fillId="2" borderId="0" xfId="3" applyFont="1" applyFill="1" applyAlignment="1">
      <alignment horizontal="center"/>
    </xf>
    <xf numFmtId="0" fontId="27" fillId="2" borderId="0" xfId="0" applyFont="1" applyFill="1"/>
    <xf numFmtId="170" fontId="29" fillId="2" borderId="0" xfId="0" applyNumberFormat="1" applyFont="1" applyFill="1" applyAlignment="1">
      <alignment horizontal="right" vertical="center"/>
    </xf>
    <xf numFmtId="0" fontId="29" fillId="2" borderId="0" xfId="0" applyFont="1" applyFill="1"/>
    <xf numFmtId="0" fontId="0" fillId="2" borderId="0" xfId="0" applyFill="1" applyAlignment="1">
      <alignment vertical="center"/>
    </xf>
    <xf numFmtId="0" fontId="2" fillId="2" borderId="0" xfId="3" applyFont="1" applyFill="1" applyAlignment="1">
      <alignment horizontal="center" vertical="center"/>
    </xf>
    <xf numFmtId="0" fontId="3" fillId="2" borderId="0" xfId="3" applyFont="1" applyFill="1" applyAlignment="1">
      <alignment vertical="center"/>
    </xf>
    <xf numFmtId="0" fontId="3" fillId="2" borderId="0" xfId="3" applyFont="1" applyFill="1" applyAlignment="1">
      <alignment horizontal="center" vertical="center"/>
    </xf>
    <xf numFmtId="0" fontId="27" fillId="2" borderId="0" xfId="0" applyFont="1" applyFill="1" applyAlignment="1">
      <alignment vertical="center"/>
    </xf>
    <xf numFmtId="0" fontId="11" fillId="2" borderId="0" xfId="0" applyFont="1" applyFill="1" applyAlignment="1">
      <alignment vertical="center"/>
    </xf>
    <xf numFmtId="0" fontId="2" fillId="2" borderId="0" xfId="3" applyFont="1" applyFill="1" applyAlignment="1">
      <alignment vertical="center"/>
    </xf>
    <xf numFmtId="0" fontId="29" fillId="2" borderId="0" xfId="0" applyFont="1" applyFill="1" applyAlignment="1">
      <alignment vertical="center"/>
    </xf>
    <xf numFmtId="0" fontId="33" fillId="2" borderId="0" xfId="0" applyFont="1" applyFill="1" applyAlignment="1">
      <alignment vertical="center"/>
    </xf>
    <xf numFmtId="169" fontId="29" fillId="2" borderId="0" xfId="0" applyNumberFormat="1" applyFont="1" applyFill="1" applyAlignment="1">
      <alignment horizontal="left" vertical="center"/>
    </xf>
    <xf numFmtId="169" fontId="29" fillId="2" borderId="0" xfId="0" applyNumberFormat="1" applyFont="1" applyFill="1" applyAlignment="1">
      <alignment vertical="center"/>
    </xf>
    <xf numFmtId="170" fontId="31" fillId="2" borderId="0" xfId="0" applyNumberFormat="1" applyFont="1" applyFill="1" applyAlignment="1">
      <alignment horizontal="right" vertical="center"/>
    </xf>
    <xf numFmtId="171" fontId="31" fillId="2" borderId="0" xfId="0" applyNumberFormat="1" applyFont="1" applyFill="1" applyAlignment="1">
      <alignment horizontal="right" vertical="center"/>
    </xf>
    <xf numFmtId="10" fontId="29" fillId="2" borderId="0" xfId="0" applyNumberFormat="1" applyFont="1" applyFill="1" applyAlignment="1">
      <alignment vertical="center"/>
    </xf>
    <xf numFmtId="167" fontId="31" fillId="2" borderId="0" xfId="1" applyNumberFormat="1" applyFont="1" applyFill="1" applyBorder="1" applyAlignment="1">
      <alignment horizontal="right" vertical="center"/>
    </xf>
    <xf numFmtId="171" fontId="29" fillId="2" borderId="0" xfId="0" applyNumberFormat="1" applyFont="1" applyFill="1" applyAlignment="1">
      <alignment horizontal="right" vertical="center"/>
    </xf>
    <xf numFmtId="169" fontId="29" fillId="2" borderId="10" xfId="0" applyNumberFormat="1" applyFont="1" applyFill="1" applyBorder="1" applyAlignment="1">
      <alignment horizontal="left" vertical="center"/>
    </xf>
    <xf numFmtId="167" fontId="29" fillId="2" borderId="0" xfId="1" applyNumberFormat="1" applyFont="1" applyFill="1" applyAlignment="1">
      <alignment horizontal="right" vertical="center"/>
    </xf>
    <xf numFmtId="170" fontId="31" fillId="2" borderId="10" xfId="0" applyNumberFormat="1" applyFont="1" applyFill="1" applyBorder="1" applyAlignment="1">
      <alignment horizontal="right" vertical="center"/>
    </xf>
    <xf numFmtId="171" fontId="31" fillId="2" borderId="10" xfId="0" applyNumberFormat="1" applyFont="1" applyFill="1" applyBorder="1" applyAlignment="1">
      <alignment horizontal="right" vertical="center"/>
    </xf>
    <xf numFmtId="172" fontId="30" fillId="2" borderId="0" xfId="3" applyNumberFormat="1" applyFont="1" applyFill="1"/>
    <xf numFmtId="172" fontId="3" fillId="2" borderId="0" xfId="3" applyNumberFormat="1" applyFont="1" applyFill="1"/>
    <xf numFmtId="172" fontId="28" fillId="2" borderId="0" xfId="3" applyNumberFormat="1" applyFont="1" applyFill="1"/>
    <xf numFmtId="172" fontId="6" fillId="2" borderId="0" xfId="0" applyNumberFormat="1" applyFont="1" applyFill="1"/>
    <xf numFmtId="172" fontId="0" fillId="2" borderId="0" xfId="0" applyNumberFormat="1" applyFill="1"/>
    <xf numFmtId="170" fontId="0" fillId="2" borderId="0" xfId="0" applyNumberFormat="1" applyFill="1" applyAlignment="1">
      <alignment vertical="center"/>
    </xf>
    <xf numFmtId="0" fontId="36" fillId="2" borderId="0" xfId="0" applyFont="1" applyFill="1"/>
    <xf numFmtId="0" fontId="40" fillId="2" borderId="0" xfId="3" applyFont="1" applyFill="1" applyAlignment="1">
      <alignment horizontal="center" vertical="center"/>
    </xf>
    <xf numFmtId="172" fontId="40" fillId="2" borderId="0" xfId="3" applyNumberFormat="1" applyFont="1" applyFill="1" applyAlignment="1">
      <alignment vertical="center"/>
    </xf>
    <xf numFmtId="171" fontId="35" fillId="2" borderId="0" xfId="0" applyNumberFormat="1" applyFont="1" applyFill="1" applyAlignment="1">
      <alignment horizontal="right" vertical="center"/>
    </xf>
    <xf numFmtId="169" fontId="29" fillId="2" borderId="18" xfId="0" applyNumberFormat="1" applyFont="1" applyFill="1" applyBorder="1" applyAlignment="1">
      <alignment horizontal="left" vertical="center"/>
    </xf>
    <xf numFmtId="167" fontId="31" fillId="2" borderId="0" xfId="1" applyNumberFormat="1" applyFont="1" applyFill="1" applyBorder="1" applyAlignment="1">
      <alignment horizontal="left" vertical="center"/>
    </xf>
    <xf numFmtId="167" fontId="35" fillId="2" borderId="0" xfId="1" applyNumberFormat="1" applyFont="1" applyFill="1" applyBorder="1" applyAlignment="1">
      <alignment horizontal="right" vertical="center"/>
    </xf>
    <xf numFmtId="170" fontId="35" fillId="2" borderId="0" xfId="0" applyNumberFormat="1" applyFont="1" applyFill="1" applyAlignment="1">
      <alignment horizontal="right" vertical="center"/>
    </xf>
    <xf numFmtId="167" fontId="41" fillId="2" borderId="0" xfId="1" applyNumberFormat="1" applyFont="1" applyFill="1" applyBorder="1" applyAlignment="1">
      <alignment horizontal="center" vertical="center"/>
    </xf>
    <xf numFmtId="173" fontId="41" fillId="2" borderId="0" xfId="1" applyNumberFormat="1" applyFont="1" applyFill="1" applyBorder="1"/>
    <xf numFmtId="174" fontId="42" fillId="2" borderId="0" xfId="1" applyNumberFormat="1" applyFont="1" applyFill="1" applyBorder="1"/>
    <xf numFmtId="0" fontId="43" fillId="2" borderId="0" xfId="0" applyFont="1" applyFill="1" applyAlignment="1">
      <alignment vertical="center"/>
    </xf>
    <xf numFmtId="167" fontId="38" fillId="2" borderId="0" xfId="1" applyNumberFormat="1" applyFont="1" applyFill="1" applyBorder="1" applyAlignment="1">
      <alignment horizontal="right" vertical="center"/>
    </xf>
    <xf numFmtId="170" fontId="38" fillId="2" borderId="0" xfId="0" applyNumberFormat="1" applyFont="1" applyFill="1" applyAlignment="1">
      <alignment horizontal="right" vertical="center"/>
    </xf>
    <xf numFmtId="171" fontId="38" fillId="2" borderId="0" xfId="0" applyNumberFormat="1" applyFont="1" applyFill="1" applyAlignment="1">
      <alignment horizontal="right" vertical="center"/>
    </xf>
    <xf numFmtId="167" fontId="31" fillId="2" borderId="10" xfId="1" applyNumberFormat="1" applyFont="1" applyFill="1" applyBorder="1" applyAlignment="1">
      <alignment horizontal="left" vertical="center"/>
    </xf>
    <xf numFmtId="169" fontId="29" fillId="2" borderId="14" xfId="0" applyNumberFormat="1" applyFont="1" applyFill="1" applyBorder="1" applyAlignment="1">
      <alignment horizontal="left" vertical="center"/>
    </xf>
    <xf numFmtId="167" fontId="38" fillId="2" borderId="14" xfId="1" applyNumberFormat="1" applyFont="1" applyFill="1" applyBorder="1" applyAlignment="1">
      <alignment horizontal="right" vertical="center"/>
    </xf>
    <xf numFmtId="170" fontId="38" fillId="2" borderId="14" xfId="0" applyNumberFormat="1" applyFont="1" applyFill="1" applyBorder="1" applyAlignment="1">
      <alignment horizontal="right" vertical="center"/>
    </xf>
    <xf numFmtId="171" fontId="38" fillId="2" borderId="14" xfId="0" applyNumberFormat="1" applyFont="1" applyFill="1" applyBorder="1" applyAlignment="1">
      <alignment horizontal="right" vertical="center"/>
    </xf>
    <xf numFmtId="167" fontId="38" fillId="2" borderId="18" xfId="1" applyNumberFormat="1" applyFont="1" applyFill="1" applyBorder="1" applyAlignment="1">
      <alignment horizontal="right" vertical="center"/>
    </xf>
    <xf numFmtId="170" fontId="38" fillId="2" borderId="18" xfId="0" applyNumberFormat="1" applyFont="1" applyFill="1" applyBorder="1" applyAlignment="1">
      <alignment horizontal="right" vertical="center"/>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0" fontId="45" fillId="2" borderId="0" xfId="0" applyFont="1" applyFill="1"/>
    <xf numFmtId="0" fontId="46" fillId="2" borderId="0" xfId="0" applyFont="1" applyFill="1"/>
    <xf numFmtId="172" fontId="43" fillId="2" borderId="0" xfId="0" applyNumberFormat="1" applyFont="1" applyFill="1"/>
    <xf numFmtId="172" fontId="47" fillId="2" borderId="0" xfId="0" applyNumberFormat="1" applyFont="1" applyFill="1"/>
    <xf numFmtId="172" fontId="44" fillId="0" borderId="12" xfId="0" applyNumberFormat="1" applyFont="1" applyBorder="1" applyAlignment="1">
      <alignment horizontal="left" wrapText="1"/>
    </xf>
    <xf numFmtId="3" fontId="44" fillId="0" borderId="11" xfId="0" applyNumberFormat="1" applyFont="1" applyBorder="1" applyAlignment="1">
      <alignment horizontal="center" vertical="center" wrapText="1"/>
    </xf>
    <xf numFmtId="0" fontId="48" fillId="34" borderId="0" xfId="0" applyFont="1" applyFill="1"/>
    <xf numFmtId="169" fontId="39" fillId="2" borderId="0" xfId="0" applyNumberFormat="1" applyFont="1" applyFill="1" applyAlignment="1">
      <alignment horizontal="left" vertical="center"/>
    </xf>
    <xf numFmtId="169" fontId="37" fillId="2" borderId="0" xfId="0" applyNumberFormat="1" applyFont="1" applyFill="1" applyAlignment="1">
      <alignment horizontal="left" vertical="center"/>
    </xf>
    <xf numFmtId="169" fontId="32" fillId="2" borderId="0" xfId="0" applyNumberFormat="1" applyFont="1" applyFill="1" applyAlignment="1">
      <alignment horizontal="left" vertical="center"/>
    </xf>
    <xf numFmtId="172" fontId="37" fillId="0" borderId="0" xfId="0" applyNumberFormat="1" applyFont="1" applyAlignment="1">
      <alignment vertical="center"/>
    </xf>
    <xf numFmtId="3" fontId="37" fillId="2" borderId="0" xfId="0" applyNumberFormat="1" applyFont="1" applyFill="1" applyAlignment="1">
      <alignment vertical="center"/>
    </xf>
    <xf numFmtId="0" fontId="49" fillId="0" borderId="0" xfId="0" applyFont="1" applyAlignment="1">
      <alignment vertical="center"/>
    </xf>
    <xf numFmtId="3" fontId="49" fillId="34" borderId="0" xfId="0" applyNumberFormat="1" applyFont="1" applyFill="1" applyAlignment="1">
      <alignment vertical="center"/>
    </xf>
    <xf numFmtId="0" fontId="35" fillId="34" borderId="0" xfId="0" applyFont="1" applyFill="1" applyAlignment="1">
      <alignment horizontal="right" vertical="center"/>
    </xf>
    <xf numFmtId="0" fontId="49" fillId="34" borderId="0" xfId="0" applyFont="1" applyFill="1" applyAlignment="1">
      <alignment vertical="center"/>
    </xf>
    <xf numFmtId="169" fontId="29" fillId="2" borderId="19" xfId="0" applyNumberFormat="1" applyFont="1" applyFill="1" applyBorder="1" applyAlignment="1">
      <alignment horizontal="left" vertical="center"/>
    </xf>
    <xf numFmtId="3" fontId="49" fillId="34" borderId="20" xfId="0" applyNumberFormat="1" applyFont="1" applyFill="1" applyBorder="1" applyAlignment="1">
      <alignment vertical="center"/>
    </xf>
    <xf numFmtId="167" fontId="35" fillId="2" borderId="0" xfId="1" applyNumberFormat="1" applyFont="1" applyFill="1" applyAlignment="1">
      <alignment horizontal="right" vertical="center"/>
    </xf>
    <xf numFmtId="175" fontId="49" fillId="0" borderId="20" xfId="0" applyNumberFormat="1" applyFont="1" applyBorder="1" applyAlignment="1">
      <alignment horizontal="left" vertical="center"/>
    </xf>
    <xf numFmtId="167" fontId="31" fillId="2" borderId="0" xfId="1" applyNumberFormat="1" applyFont="1" applyFill="1" applyAlignment="1">
      <alignment horizontal="right" vertical="center"/>
    </xf>
    <xf numFmtId="167" fontId="31" fillId="2" borderId="19" xfId="1" applyNumberFormat="1" applyFont="1" applyFill="1" applyBorder="1" applyAlignment="1">
      <alignment horizontal="right" vertical="center"/>
    </xf>
    <xf numFmtId="170" fontId="31" fillId="2" borderId="19" xfId="0" applyNumberFormat="1" applyFont="1" applyFill="1" applyBorder="1" applyAlignment="1">
      <alignment horizontal="right" vertical="center"/>
    </xf>
    <xf numFmtId="171" fontId="31" fillId="2" borderId="19" xfId="0" applyNumberFormat="1" applyFont="1" applyFill="1" applyBorder="1" applyAlignment="1">
      <alignment horizontal="right" vertical="center"/>
    </xf>
    <xf numFmtId="171" fontId="35" fillId="2" borderId="19" xfId="0" applyNumberFormat="1" applyFont="1" applyFill="1" applyBorder="1" applyAlignment="1">
      <alignment horizontal="right" vertical="center"/>
    </xf>
    <xf numFmtId="170" fontId="35" fillId="34" borderId="0" xfId="0" applyNumberFormat="1" applyFont="1" applyFill="1" applyAlignment="1">
      <alignment horizontal="right" vertical="center"/>
    </xf>
    <xf numFmtId="168" fontId="44" fillId="0" borderId="21" xfId="0" applyNumberFormat="1" applyFont="1" applyBorder="1" applyAlignment="1">
      <alignment horizontal="left" wrapText="1"/>
    </xf>
    <xf numFmtId="0" fontId="44" fillId="0" borderId="22" xfId="0" applyFont="1" applyBorder="1" applyAlignment="1">
      <alignment horizontal="center" vertical="center" wrapText="1"/>
    </xf>
    <xf numFmtId="176" fontId="31" fillId="2" borderId="19" xfId="0" applyNumberFormat="1" applyFont="1" applyFill="1" applyBorder="1" applyAlignment="1">
      <alignment horizontal="right" vertical="center"/>
    </xf>
    <xf numFmtId="176" fontId="35" fillId="2" borderId="20" xfId="0" applyNumberFormat="1" applyFont="1" applyFill="1" applyBorder="1" applyAlignment="1">
      <alignment horizontal="right" vertical="center"/>
    </xf>
    <xf numFmtId="176" fontId="31" fillId="2" borderId="0" xfId="0" applyNumberFormat="1" applyFont="1" applyFill="1" applyAlignment="1">
      <alignment horizontal="right" vertical="center"/>
    </xf>
    <xf numFmtId="176" fontId="35" fillId="2" borderId="0" xfId="0" applyNumberFormat="1" applyFont="1" applyFill="1" applyAlignment="1">
      <alignment horizontal="right" vertical="center"/>
    </xf>
    <xf numFmtId="170" fontId="35" fillId="2" borderId="19" xfId="0" applyNumberFormat="1" applyFont="1" applyFill="1" applyBorder="1" applyAlignment="1">
      <alignment horizontal="right" vertical="center"/>
    </xf>
    <xf numFmtId="170" fontId="40" fillId="2" borderId="0" xfId="3" applyNumberFormat="1" applyFont="1" applyFill="1" applyAlignment="1">
      <alignment horizontal="center" vertical="center"/>
    </xf>
    <xf numFmtId="176" fontId="40" fillId="2" borderId="0" xfId="3" applyNumberFormat="1" applyFont="1" applyFill="1" applyAlignment="1">
      <alignment horizontal="center" vertical="center"/>
    </xf>
    <xf numFmtId="3" fontId="49" fillId="34" borderId="23" xfId="0" applyNumberFormat="1" applyFont="1" applyFill="1" applyBorder="1" applyAlignment="1">
      <alignment vertical="center"/>
    </xf>
    <xf numFmtId="170" fontId="38" fillId="2" borderId="10" xfId="0" applyNumberFormat="1" applyFont="1" applyFill="1" applyBorder="1" applyAlignment="1">
      <alignment horizontal="right" vertical="center"/>
    </xf>
    <xf numFmtId="176" fontId="35" fillId="34" borderId="23" xfId="0" applyNumberFormat="1" applyFont="1" applyFill="1" applyBorder="1" applyAlignment="1">
      <alignment horizontal="right" vertical="center"/>
    </xf>
    <xf numFmtId="170" fontId="49" fillId="34" borderId="23" xfId="0" applyNumberFormat="1" applyFont="1" applyFill="1" applyBorder="1" applyAlignment="1">
      <alignment vertical="center"/>
    </xf>
    <xf numFmtId="167" fontId="35" fillId="34" borderId="0" xfId="0" applyNumberFormat="1" applyFont="1" applyFill="1" applyAlignment="1">
      <alignment horizontal="right" vertical="center"/>
    </xf>
    <xf numFmtId="167" fontId="38" fillId="2" borderId="10" xfId="1" applyNumberFormat="1" applyFont="1" applyFill="1" applyBorder="1" applyAlignment="1">
      <alignment horizontal="right" vertical="center"/>
    </xf>
    <xf numFmtId="171" fontId="38" fillId="2" borderId="10" xfId="0" applyNumberFormat="1" applyFont="1" applyFill="1" applyBorder="1" applyAlignment="1">
      <alignment horizontal="right" vertical="center"/>
    </xf>
    <xf numFmtId="175" fontId="49" fillId="0" borderId="0" xfId="0" applyNumberFormat="1" applyFont="1" applyAlignment="1">
      <alignment horizontal="left" vertical="center"/>
    </xf>
    <xf numFmtId="167" fontId="31" fillId="2" borderId="18" xfId="1" applyNumberFormat="1" applyFont="1" applyFill="1" applyBorder="1" applyAlignment="1">
      <alignment horizontal="left" vertical="center"/>
    </xf>
    <xf numFmtId="169" fontId="29" fillId="35" borderId="10" xfId="0" applyNumberFormat="1" applyFont="1" applyFill="1" applyBorder="1" applyAlignment="1">
      <alignment horizontal="left" vertical="center"/>
    </xf>
    <xf numFmtId="167" fontId="31" fillId="35" borderId="10" xfId="1" applyNumberFormat="1" applyFont="1" applyFill="1" applyBorder="1" applyAlignment="1">
      <alignment horizontal="left" vertical="center"/>
    </xf>
    <xf numFmtId="170" fontId="31" fillId="35" borderId="10" xfId="0" applyNumberFormat="1" applyFont="1" applyFill="1" applyBorder="1" applyAlignment="1">
      <alignment horizontal="right" vertical="center"/>
    </xf>
    <xf numFmtId="171" fontId="31" fillId="35" borderId="10" xfId="0" applyNumberFormat="1" applyFont="1" applyFill="1" applyBorder="1" applyAlignment="1">
      <alignment horizontal="right" vertical="center"/>
    </xf>
    <xf numFmtId="166" fontId="0" fillId="2" borderId="0" xfId="1" applyFont="1" applyFill="1" applyAlignment="1">
      <alignment vertical="center"/>
    </xf>
    <xf numFmtId="0" fontId="46" fillId="2" borderId="15" xfId="0" applyFont="1" applyFill="1" applyBorder="1" applyAlignment="1">
      <alignment horizontal="center"/>
    </xf>
    <xf numFmtId="0" fontId="46" fillId="2" borderId="16" xfId="0" applyFont="1" applyFill="1" applyBorder="1" applyAlignment="1">
      <alignment horizontal="center"/>
    </xf>
    <xf numFmtId="0" fontId="46" fillId="2" borderId="17" xfId="0" applyFont="1" applyFill="1" applyBorder="1" applyAlignment="1">
      <alignment horizontal="center"/>
    </xf>
  </cellXfs>
  <cellStyles count="182">
    <cellStyle name="% 2" xfId="170" xr:uid="{00000000-0005-0000-0000-000000000000}"/>
    <cellStyle name="20% - Accent1 2" xfId="118" xr:uid="{00000000-0005-0000-0000-000001000000}"/>
    <cellStyle name="20% - Accent2 2" xfId="119" xr:uid="{00000000-0005-0000-0000-000002000000}"/>
    <cellStyle name="20% - Accent3 2" xfId="120" xr:uid="{00000000-0005-0000-0000-000003000000}"/>
    <cellStyle name="20% - Accent4 2" xfId="121" xr:uid="{00000000-0005-0000-0000-000004000000}"/>
    <cellStyle name="20% - Accent5 2" xfId="122" xr:uid="{00000000-0005-0000-0000-000005000000}"/>
    <cellStyle name="20% - Accent6 2" xfId="123" xr:uid="{00000000-0005-0000-0000-000006000000}"/>
    <cellStyle name="40% - Accent1 2" xfId="124" xr:uid="{00000000-0005-0000-0000-000007000000}"/>
    <cellStyle name="40% - Accent2 2" xfId="125" xr:uid="{00000000-0005-0000-0000-000008000000}"/>
    <cellStyle name="40% - Accent3 2" xfId="126" xr:uid="{00000000-0005-0000-0000-000009000000}"/>
    <cellStyle name="40% - Accent4 2" xfId="127" xr:uid="{00000000-0005-0000-0000-00000A000000}"/>
    <cellStyle name="40% - Accent5 2" xfId="128" xr:uid="{00000000-0005-0000-0000-00000B000000}"/>
    <cellStyle name="40% - Accent6 2" xfId="129" xr:uid="{00000000-0005-0000-0000-00000C000000}"/>
    <cellStyle name="60% - Accent1 2" xfId="130" xr:uid="{00000000-0005-0000-0000-00000D000000}"/>
    <cellStyle name="60% - Accent2 2" xfId="131" xr:uid="{00000000-0005-0000-0000-00000E000000}"/>
    <cellStyle name="60% - Accent3 2" xfId="132" xr:uid="{00000000-0005-0000-0000-00000F000000}"/>
    <cellStyle name="60% - Accent4 2" xfId="133" xr:uid="{00000000-0005-0000-0000-000010000000}"/>
    <cellStyle name="60% - Accent5 2" xfId="134" xr:uid="{00000000-0005-0000-0000-000011000000}"/>
    <cellStyle name="60% - Accent6 2" xfId="135" xr:uid="{00000000-0005-0000-0000-000012000000}"/>
    <cellStyle name="Accent1 2" xfId="136" xr:uid="{00000000-0005-0000-0000-000013000000}"/>
    <cellStyle name="Accent2 2" xfId="137" xr:uid="{00000000-0005-0000-0000-000014000000}"/>
    <cellStyle name="Accent3 2" xfId="138" xr:uid="{00000000-0005-0000-0000-000015000000}"/>
    <cellStyle name="Accent4 2" xfId="139" xr:uid="{00000000-0005-0000-0000-000016000000}"/>
    <cellStyle name="Accent5 2" xfId="140" xr:uid="{00000000-0005-0000-0000-000017000000}"/>
    <cellStyle name="Accent6 2" xfId="141" xr:uid="{00000000-0005-0000-0000-000018000000}"/>
    <cellStyle name="Bad 2" xfId="142" xr:uid="{00000000-0005-0000-0000-000019000000}"/>
    <cellStyle name="Calculation 2" xfId="143" xr:uid="{00000000-0005-0000-0000-00001A000000}"/>
    <cellStyle name="Check Cell 2" xfId="144" xr:uid="{00000000-0005-0000-0000-00001B000000}"/>
    <cellStyle name="Comma 2" xfId="2" xr:uid="{00000000-0005-0000-0000-00001D000000}"/>
    <cellStyle name="Comma 2 10" xfId="10" xr:uid="{00000000-0005-0000-0000-00001E000000}"/>
    <cellStyle name="Comma 2 11" xfId="11" xr:uid="{00000000-0005-0000-0000-00001F000000}"/>
    <cellStyle name="Comma 2 12" xfId="12" xr:uid="{00000000-0005-0000-0000-000020000000}"/>
    <cellStyle name="Comma 2 13" xfId="13" xr:uid="{00000000-0005-0000-0000-000021000000}"/>
    <cellStyle name="Comma 2 14" xfId="14" xr:uid="{00000000-0005-0000-0000-000022000000}"/>
    <cellStyle name="Comma 2 15" xfId="15" xr:uid="{00000000-0005-0000-0000-000023000000}"/>
    <cellStyle name="Comma 2 16" xfId="16" xr:uid="{00000000-0005-0000-0000-000024000000}"/>
    <cellStyle name="Comma 2 17" xfId="17" xr:uid="{00000000-0005-0000-0000-000025000000}"/>
    <cellStyle name="Comma 2 18" xfId="18" xr:uid="{00000000-0005-0000-0000-000026000000}"/>
    <cellStyle name="Comma 2 19" xfId="19" xr:uid="{00000000-0005-0000-0000-000027000000}"/>
    <cellStyle name="Comma 2 2" xfId="7" xr:uid="{00000000-0005-0000-0000-000028000000}"/>
    <cellStyle name="Comma 2 2 2" xfId="117" xr:uid="{00000000-0005-0000-0000-000029000000}"/>
    <cellStyle name="Comma 2 2 3" xfId="145" xr:uid="{00000000-0005-0000-0000-00002A000000}"/>
    <cellStyle name="Comma 2 20" xfId="20" xr:uid="{00000000-0005-0000-0000-00002B000000}"/>
    <cellStyle name="Comma 2 21" xfId="21" xr:uid="{00000000-0005-0000-0000-00002C000000}"/>
    <cellStyle name="Comma 2 22" xfId="22" xr:uid="{00000000-0005-0000-0000-00002D000000}"/>
    <cellStyle name="Comma 2 23" xfId="23" xr:uid="{00000000-0005-0000-0000-00002E000000}"/>
    <cellStyle name="Comma 2 24" xfId="24" xr:uid="{00000000-0005-0000-0000-00002F000000}"/>
    <cellStyle name="Comma 2 25" xfId="25" xr:uid="{00000000-0005-0000-0000-000030000000}"/>
    <cellStyle name="Comma 2 26" xfId="26" xr:uid="{00000000-0005-0000-0000-000031000000}"/>
    <cellStyle name="Comma 2 27" xfId="27" xr:uid="{00000000-0005-0000-0000-000032000000}"/>
    <cellStyle name="Comma 2 28" xfId="6" xr:uid="{00000000-0005-0000-0000-000033000000}"/>
    <cellStyle name="Comma 2 28 2" xfId="176" xr:uid="{F339C76A-4F63-4DBC-9E6F-4C4B3F877AE3}"/>
    <cellStyle name="Comma 2 29" xfId="169" xr:uid="{00000000-0005-0000-0000-000034000000}"/>
    <cellStyle name="Comma 2 3" xfId="28" xr:uid="{00000000-0005-0000-0000-000035000000}"/>
    <cellStyle name="Comma 2 30" xfId="168" xr:uid="{00000000-0005-0000-0000-000036000000}"/>
    <cellStyle name="Comma 2 30 2" xfId="179" xr:uid="{6E7AE303-BF23-4820-A9ED-7F305F7F14CB}"/>
    <cellStyle name="Comma 2 31" xfId="171" xr:uid="{00000000-0005-0000-0000-000037000000}"/>
    <cellStyle name="Comma 2 31 2" xfId="180" xr:uid="{CC380F17-9F3C-486C-AAA1-928246540D9D}"/>
    <cellStyle name="Comma 2 4" xfId="29" xr:uid="{00000000-0005-0000-0000-000038000000}"/>
    <cellStyle name="Comma 2 5" xfId="30" xr:uid="{00000000-0005-0000-0000-000039000000}"/>
    <cellStyle name="Comma 2 6" xfId="31" xr:uid="{00000000-0005-0000-0000-00003A000000}"/>
    <cellStyle name="Comma 2 7" xfId="32" xr:uid="{00000000-0005-0000-0000-00003B000000}"/>
    <cellStyle name="Comma 2 8" xfId="33" xr:uid="{00000000-0005-0000-0000-00003C000000}"/>
    <cellStyle name="Comma 2 9" xfId="34" xr:uid="{00000000-0005-0000-0000-00003D000000}"/>
    <cellStyle name="Comma 3" xfId="114" xr:uid="{00000000-0005-0000-0000-00003E000000}"/>
    <cellStyle name="Comma 3 2" xfId="177" xr:uid="{DAF27016-1D00-439E-9C79-180843A7AC26}"/>
    <cellStyle name="Comma 4" xfId="146" xr:uid="{00000000-0005-0000-0000-00003F000000}"/>
    <cellStyle name="Comma 5" xfId="5" xr:uid="{00000000-0005-0000-0000-000040000000}"/>
    <cellStyle name="Comma 5 2" xfId="175" xr:uid="{36B66FB3-1EF2-4799-B588-D83C8F9AF612}"/>
    <cellStyle name="Comma 6" xfId="167" xr:uid="{00000000-0005-0000-0000-000041000000}"/>
    <cellStyle name="Comma 6 2" xfId="178" xr:uid="{028B6D9A-0A88-4C7C-856F-F2DDBFAB6970}"/>
    <cellStyle name="Comma 7" xfId="173" xr:uid="{00000000-0005-0000-0000-000042000000}"/>
    <cellStyle name="Comma 7 2" xfId="181" xr:uid="{D8F386C2-6B8A-4240-94C9-4C9F16ED927A}"/>
    <cellStyle name="Comma 8" xfId="174" xr:uid="{43A9F3D3-028E-4258-B9BD-5CF79B03B6CE}"/>
    <cellStyle name="Currency 2" xfId="147" xr:uid="{00000000-0005-0000-0000-000044000000}"/>
    <cellStyle name="Currency 3" xfId="113" xr:uid="{00000000-0005-0000-0000-000045000000}"/>
    <cellStyle name="Explanatory Text 2" xfId="148" xr:uid="{00000000-0005-0000-0000-000046000000}"/>
    <cellStyle name="Good 2" xfId="149" xr:uid="{00000000-0005-0000-0000-000047000000}"/>
    <cellStyle name="Heading 1 2" xfId="150" xr:uid="{00000000-0005-0000-0000-000048000000}"/>
    <cellStyle name="Heading 2 2" xfId="151" xr:uid="{00000000-0005-0000-0000-000049000000}"/>
    <cellStyle name="Heading 3 2" xfId="152" xr:uid="{00000000-0005-0000-0000-00004A000000}"/>
    <cellStyle name="Heading 4 2" xfId="153" xr:uid="{00000000-0005-0000-0000-00004B000000}"/>
    <cellStyle name="Hyperlink 2" xfId="154" xr:uid="{00000000-0005-0000-0000-00004C000000}"/>
    <cellStyle name="Input 2" xfId="155" xr:uid="{00000000-0005-0000-0000-00004D000000}"/>
    <cellStyle name="Komma" xfId="1" builtinId="3"/>
    <cellStyle name="Linked Cell 2" xfId="156" xr:uid="{00000000-0005-0000-0000-00004E000000}"/>
    <cellStyle name="Neutral 2" xfId="157" xr:uid="{00000000-0005-0000-0000-00004F000000}"/>
    <cellStyle name="Normal 2" xfId="3" xr:uid="{00000000-0005-0000-0000-000051000000}"/>
    <cellStyle name="Normal 2 10" xfId="35" xr:uid="{00000000-0005-0000-0000-000052000000}"/>
    <cellStyle name="Normal 2 11" xfId="36" xr:uid="{00000000-0005-0000-0000-000053000000}"/>
    <cellStyle name="Normal 2 12" xfId="37" xr:uid="{00000000-0005-0000-0000-000054000000}"/>
    <cellStyle name="Normal 2 13" xfId="38" xr:uid="{00000000-0005-0000-0000-000055000000}"/>
    <cellStyle name="Normal 2 14" xfId="39" xr:uid="{00000000-0005-0000-0000-000056000000}"/>
    <cellStyle name="Normal 2 15" xfId="40" xr:uid="{00000000-0005-0000-0000-000057000000}"/>
    <cellStyle name="Normal 2 16" xfId="41" xr:uid="{00000000-0005-0000-0000-000058000000}"/>
    <cellStyle name="Normal 2 17" xfId="42" xr:uid="{00000000-0005-0000-0000-000059000000}"/>
    <cellStyle name="Normal 2 18" xfId="43" xr:uid="{00000000-0005-0000-0000-00005A000000}"/>
    <cellStyle name="Normal 2 19" xfId="44" xr:uid="{00000000-0005-0000-0000-00005B000000}"/>
    <cellStyle name="Normal 2 2" xfId="45" xr:uid="{00000000-0005-0000-0000-00005C000000}"/>
    <cellStyle name="Normal 2 2 2" xfId="116" xr:uid="{00000000-0005-0000-0000-00005D000000}"/>
    <cellStyle name="Normal 2 20" xfId="46" xr:uid="{00000000-0005-0000-0000-00005E000000}"/>
    <cellStyle name="Normal 2 21" xfId="47" xr:uid="{00000000-0005-0000-0000-00005F000000}"/>
    <cellStyle name="Normal 2 22" xfId="48" xr:uid="{00000000-0005-0000-0000-000060000000}"/>
    <cellStyle name="Normal 2 23" xfId="49" xr:uid="{00000000-0005-0000-0000-000061000000}"/>
    <cellStyle name="Normal 2 24" xfId="50" xr:uid="{00000000-0005-0000-0000-000062000000}"/>
    <cellStyle name="Normal 2 25" xfId="51" xr:uid="{00000000-0005-0000-0000-000063000000}"/>
    <cellStyle name="Normal 2 3" xfId="52" xr:uid="{00000000-0005-0000-0000-000064000000}"/>
    <cellStyle name="Normal 2 3 2" xfId="172" xr:uid="{00000000-0005-0000-0000-000065000000}"/>
    <cellStyle name="Normal 2 4" xfId="53" xr:uid="{00000000-0005-0000-0000-000066000000}"/>
    <cellStyle name="Normal 2 5" xfId="54" xr:uid="{00000000-0005-0000-0000-000067000000}"/>
    <cellStyle name="Normal 2 6" xfId="55" xr:uid="{00000000-0005-0000-0000-000068000000}"/>
    <cellStyle name="Normal 2 7" xfId="56" xr:uid="{00000000-0005-0000-0000-000069000000}"/>
    <cellStyle name="Normal 2 8" xfId="57" xr:uid="{00000000-0005-0000-0000-00006A000000}"/>
    <cellStyle name="Normal 2 9" xfId="58" xr:uid="{00000000-0005-0000-0000-00006B000000}"/>
    <cellStyle name="Normal 3" xfId="59" xr:uid="{00000000-0005-0000-0000-00006C000000}"/>
    <cellStyle name="Normal 3 10" xfId="60" xr:uid="{00000000-0005-0000-0000-00006D000000}"/>
    <cellStyle name="Normal 3 11" xfId="61" xr:uid="{00000000-0005-0000-0000-00006E000000}"/>
    <cellStyle name="Normal 3 12" xfId="62" xr:uid="{00000000-0005-0000-0000-00006F000000}"/>
    <cellStyle name="Normal 3 13" xfId="63" xr:uid="{00000000-0005-0000-0000-000070000000}"/>
    <cellStyle name="Normal 3 14" xfId="64" xr:uid="{00000000-0005-0000-0000-000071000000}"/>
    <cellStyle name="Normal 3 15" xfId="65" xr:uid="{00000000-0005-0000-0000-000072000000}"/>
    <cellStyle name="Normal 3 16" xfId="66" xr:uid="{00000000-0005-0000-0000-000073000000}"/>
    <cellStyle name="Normal 3 17" xfId="67" xr:uid="{00000000-0005-0000-0000-000074000000}"/>
    <cellStyle name="Normal 3 18" xfId="68" xr:uid="{00000000-0005-0000-0000-000075000000}"/>
    <cellStyle name="Normal 3 19" xfId="69" xr:uid="{00000000-0005-0000-0000-000076000000}"/>
    <cellStyle name="Normal 3 2" xfId="70" xr:uid="{00000000-0005-0000-0000-000077000000}"/>
    <cellStyle name="Normal 3 2 2" xfId="115" xr:uid="{00000000-0005-0000-0000-000078000000}"/>
    <cellStyle name="Normal 3 20" xfId="71" xr:uid="{00000000-0005-0000-0000-000079000000}"/>
    <cellStyle name="Normal 3 21" xfId="72" xr:uid="{00000000-0005-0000-0000-00007A000000}"/>
    <cellStyle name="Normal 3 22" xfId="73" xr:uid="{00000000-0005-0000-0000-00007B000000}"/>
    <cellStyle name="Normal 3 23" xfId="74" xr:uid="{00000000-0005-0000-0000-00007C000000}"/>
    <cellStyle name="Normal 3 24" xfId="75" xr:uid="{00000000-0005-0000-0000-00007D000000}"/>
    <cellStyle name="Normal 3 25" xfId="76" xr:uid="{00000000-0005-0000-0000-00007E000000}"/>
    <cellStyle name="Normal 3 3" xfId="77" xr:uid="{00000000-0005-0000-0000-00007F000000}"/>
    <cellStyle name="Normal 3 4" xfId="78" xr:uid="{00000000-0005-0000-0000-000080000000}"/>
    <cellStyle name="Normal 3 5" xfId="79" xr:uid="{00000000-0005-0000-0000-000081000000}"/>
    <cellStyle name="Normal 3 6" xfId="80" xr:uid="{00000000-0005-0000-0000-000082000000}"/>
    <cellStyle name="Normal 3 7" xfId="81" xr:uid="{00000000-0005-0000-0000-000083000000}"/>
    <cellStyle name="Normal 3 8" xfId="82" xr:uid="{00000000-0005-0000-0000-000084000000}"/>
    <cellStyle name="Normal 3 9" xfId="83" xr:uid="{00000000-0005-0000-0000-000085000000}"/>
    <cellStyle name="Normal 4" xfId="84" xr:uid="{00000000-0005-0000-0000-000086000000}"/>
    <cellStyle name="Normal 4 10" xfId="85" xr:uid="{00000000-0005-0000-0000-000087000000}"/>
    <cellStyle name="Normal 4 11" xfId="86" xr:uid="{00000000-0005-0000-0000-000088000000}"/>
    <cellStyle name="Normal 4 12" xfId="87" xr:uid="{00000000-0005-0000-0000-000089000000}"/>
    <cellStyle name="Normal 4 13" xfId="88" xr:uid="{00000000-0005-0000-0000-00008A000000}"/>
    <cellStyle name="Normal 4 14" xfId="89" xr:uid="{00000000-0005-0000-0000-00008B000000}"/>
    <cellStyle name="Normal 4 15" xfId="90" xr:uid="{00000000-0005-0000-0000-00008C000000}"/>
    <cellStyle name="Normal 4 16" xfId="91" xr:uid="{00000000-0005-0000-0000-00008D000000}"/>
    <cellStyle name="Normal 4 17" xfId="92" xr:uid="{00000000-0005-0000-0000-00008E000000}"/>
    <cellStyle name="Normal 4 18" xfId="93" xr:uid="{00000000-0005-0000-0000-00008F000000}"/>
    <cellStyle name="Normal 4 19" xfId="94" xr:uid="{00000000-0005-0000-0000-000090000000}"/>
    <cellStyle name="Normal 4 2" xfId="95" xr:uid="{00000000-0005-0000-0000-000091000000}"/>
    <cellStyle name="Normal 4 20" xfId="96" xr:uid="{00000000-0005-0000-0000-000092000000}"/>
    <cellStyle name="Normal 4 21" xfId="97" xr:uid="{00000000-0005-0000-0000-000093000000}"/>
    <cellStyle name="Normal 4 22" xfId="98" xr:uid="{00000000-0005-0000-0000-000094000000}"/>
    <cellStyle name="Normal 4 23" xfId="99" xr:uid="{00000000-0005-0000-0000-000095000000}"/>
    <cellStyle name="Normal 4 24" xfId="100" xr:uid="{00000000-0005-0000-0000-000096000000}"/>
    <cellStyle name="Normal 4 25" xfId="101" xr:uid="{00000000-0005-0000-0000-000097000000}"/>
    <cellStyle name="Normal 4 3" xfId="102" xr:uid="{00000000-0005-0000-0000-000098000000}"/>
    <cellStyle name="Normal 4 4" xfId="103" xr:uid="{00000000-0005-0000-0000-000099000000}"/>
    <cellStyle name="Normal 4 5" xfId="104" xr:uid="{00000000-0005-0000-0000-00009A000000}"/>
    <cellStyle name="Normal 4 6" xfId="105" xr:uid="{00000000-0005-0000-0000-00009B000000}"/>
    <cellStyle name="Normal 4 7" xfId="106" xr:uid="{00000000-0005-0000-0000-00009C000000}"/>
    <cellStyle name="Normal 4 8" xfId="107" xr:uid="{00000000-0005-0000-0000-00009D000000}"/>
    <cellStyle name="Normal 4 9" xfId="108" xr:uid="{00000000-0005-0000-0000-00009E000000}"/>
    <cellStyle name="Normal 5" xfId="109" xr:uid="{00000000-0005-0000-0000-00009F000000}"/>
    <cellStyle name="Normal 6" xfId="110" xr:uid="{00000000-0005-0000-0000-0000A0000000}"/>
    <cellStyle name="Normal 7" xfId="111" xr:uid="{00000000-0005-0000-0000-0000A1000000}"/>
    <cellStyle name="Normal 8" xfId="9" xr:uid="{00000000-0005-0000-0000-0000A2000000}"/>
    <cellStyle name="Normal 9" xfId="8" xr:uid="{00000000-0005-0000-0000-0000A3000000}"/>
    <cellStyle name="Note 2" xfId="158" xr:uid="{00000000-0005-0000-0000-0000A4000000}"/>
    <cellStyle name="Output 2" xfId="159" xr:uid="{00000000-0005-0000-0000-0000A5000000}"/>
    <cellStyle name="Percent 2" xfId="4" xr:uid="{00000000-0005-0000-0000-0000A6000000}"/>
    <cellStyle name="Percent 2 2" xfId="160" xr:uid="{00000000-0005-0000-0000-0000A7000000}"/>
    <cellStyle name="Percent 3" xfId="161" xr:uid="{00000000-0005-0000-0000-0000A8000000}"/>
    <cellStyle name="Percent 3 2" xfId="162" xr:uid="{00000000-0005-0000-0000-0000A9000000}"/>
    <cellStyle name="Percent 4" xfId="163" xr:uid="{00000000-0005-0000-0000-0000AA000000}"/>
    <cellStyle name="Percent 5" xfId="112" xr:uid="{00000000-0005-0000-0000-0000AB000000}"/>
    <cellStyle name="Standaard" xfId="0" builtinId="0"/>
    <cellStyle name="Title 2" xfId="164" xr:uid="{00000000-0005-0000-0000-0000AC000000}"/>
    <cellStyle name="Total 2" xfId="165" xr:uid="{00000000-0005-0000-0000-0000AD000000}"/>
    <cellStyle name="Warning Text 2" xfId="166" xr:uid="{00000000-0005-0000-0000-0000AE000000}"/>
  </cellStyles>
  <dxfs count="210">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3366"/>
      <rgbColor rgb="00808000"/>
      <rgbColor rgb="00800080"/>
      <rgbColor rgb="00008080"/>
      <rgbColor rgb="00C0C0C0"/>
      <rgbColor rgb="00808080"/>
      <rgbColor rgb="009E9991"/>
      <rgbColor rgb="0000A291"/>
      <rgbColor rgb="0099AB2D"/>
      <rgbColor rgb="00A6791D"/>
      <rgbColor rgb="00E5B700"/>
      <rgbColor rgb="009C71B4"/>
      <rgbColor rgb="00F68B1E"/>
      <rgbColor rgb="00C03A3F"/>
      <rgbColor rgb="0074716A"/>
      <rgbColor rgb="0000685B"/>
      <rgbColor rgb="00728220"/>
      <rgbColor rgb="00846117"/>
      <rgbColor rgb="00F2AF00"/>
      <rgbColor rgb="00614D7D"/>
      <rgbColor rgb="00F56000"/>
      <rgbColor rgb="0096172E"/>
      <rgbColor rgb="00B6B1AB"/>
      <rgbColor rgb="003FB9AA"/>
      <rgbColor rgb="00B4BE64"/>
      <rgbColor rgb="00BC9750"/>
      <rgbColor rgb="00EDC85C"/>
      <rgbColor rgb="00B494C6"/>
      <rgbColor rgb="00F5A85B"/>
      <rgbColor rgb="00CF6A6E"/>
      <rgbColor rgb="00D0CBC6"/>
      <rgbColor rgb="007FD1C7"/>
      <rgbColor rgb="00CFD39A"/>
      <rgbColor rgb="00D2B787"/>
      <rgbColor rgb="00F3DA97"/>
      <rgbColor rgb="00CDB7D9"/>
      <rgbColor rgb="00FAC793"/>
      <rgbColor rgb="00DF9C9E"/>
      <rgbColor rgb="00E7E4E2"/>
      <rgbColor rgb="00BFE8E3"/>
      <rgbColor rgb="00E8E9CE"/>
      <rgbColor rgb="00E7DAC2"/>
      <rgbColor rgb="00F9EDCD"/>
      <rgbColor rgb="00E6DBEC"/>
      <rgbColor rgb="00FDE4CA"/>
      <rgbColor rgb="00EFCDCE"/>
    </indexedColors>
    <mruColors>
      <color rgb="FF6F6F6F"/>
      <color rgb="FFF56E23"/>
      <color rgb="FFEE6612"/>
      <color rgb="FFEC7614"/>
      <color rgb="FFF3800D"/>
      <color rgb="FFF1850F"/>
      <color rgb="FFFFC000"/>
      <color rgb="FF0000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1131616</xdr:colOff>
      <xdr:row>3</xdr:row>
      <xdr:rowOff>171770</xdr:rowOff>
    </xdr:to>
    <xdr:pic>
      <xdr:nvPicPr>
        <xdr:cNvPr id="2" name="Picture 1">
          <a:extLst>
            <a:ext uri="{FF2B5EF4-FFF2-40B4-BE49-F238E27FC236}">
              <a16:creationId xmlns:a16="http://schemas.microsoft.com/office/drawing/2014/main" id="{4D16F7F9-1029-1839-465E-6AADE7F9956B}"/>
            </a:ext>
          </a:extLst>
        </xdr:cNvPr>
        <xdr:cNvPicPr>
          <a:picLocks noChangeAspect="1"/>
        </xdr:cNvPicPr>
      </xdr:nvPicPr>
      <xdr:blipFill>
        <a:blip xmlns:r="http://schemas.openxmlformats.org/officeDocument/2006/relationships" r:embed="rId1"/>
        <a:stretch>
          <a:fillRect/>
        </a:stretch>
      </xdr:blipFill>
      <xdr:spPr>
        <a:xfrm>
          <a:off x="659423" y="185615"/>
          <a:ext cx="2429214"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2456</xdr:colOff>
      <xdr:row>4</xdr:row>
      <xdr:rowOff>2545</xdr:rowOff>
    </xdr:to>
    <xdr:pic>
      <xdr:nvPicPr>
        <xdr:cNvPr id="3" name="Picture 2">
          <a:extLst>
            <a:ext uri="{FF2B5EF4-FFF2-40B4-BE49-F238E27FC236}">
              <a16:creationId xmlns:a16="http://schemas.microsoft.com/office/drawing/2014/main" id="{F12A2596-254A-45C4-B308-F593DB5239BC}"/>
            </a:ext>
          </a:extLst>
        </xdr:cNvPr>
        <xdr:cNvPicPr>
          <a:picLocks noChangeAspect="1"/>
        </xdr:cNvPicPr>
      </xdr:nvPicPr>
      <xdr:blipFill>
        <a:blip xmlns:r="http://schemas.openxmlformats.org/officeDocument/2006/relationships" r:embed="rId1"/>
        <a:stretch>
          <a:fillRect/>
        </a:stretch>
      </xdr:blipFill>
      <xdr:spPr>
        <a:xfrm>
          <a:off x="663222" y="190500"/>
          <a:ext cx="2429214" cy="5430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H226"/>
  <sheetViews>
    <sheetView zoomScaleNormal="100" workbookViewId="0">
      <selection activeCell="K22" sqref="K22"/>
    </sheetView>
  </sheetViews>
  <sheetFormatPr defaultColWidth="9.42578125" defaultRowHeight="15"/>
  <cols>
    <col min="1" max="1" width="9.42578125" style="7"/>
    <col min="2" max="2" width="18.5703125" style="7" customWidth="1"/>
    <col min="3" max="3" width="22.42578125" style="7" bestFit="1" customWidth="1"/>
    <col min="4" max="4" width="18.5703125" style="7" customWidth="1"/>
    <col min="5" max="5" width="18.42578125" style="7" customWidth="1"/>
    <col min="6" max="7" width="9.42578125" style="7"/>
    <col min="8" max="8" width="14.7109375" style="7" bestFit="1" customWidth="1"/>
    <col min="9" max="16384" width="9.42578125" style="7"/>
  </cols>
  <sheetData>
    <row r="5" spans="2:8" ht="18">
      <c r="B5" s="44" t="s">
        <v>5</v>
      </c>
      <c r="C5" s="8"/>
      <c r="D5" s="8"/>
      <c r="E5" s="8"/>
    </row>
    <row r="6" spans="2:8">
      <c r="B6" s="9"/>
      <c r="C6" s="10"/>
      <c r="D6" s="8"/>
      <c r="E6" s="8"/>
    </row>
    <row r="7" spans="2:8">
      <c r="B7" s="14" t="s">
        <v>17</v>
      </c>
      <c r="C7" s="15"/>
      <c r="D7" s="15"/>
      <c r="E7" s="22">
        <v>13000000</v>
      </c>
      <c r="F7" s="11"/>
      <c r="H7" s="105"/>
    </row>
    <row r="8" spans="2:8">
      <c r="B8" s="14" t="s">
        <v>6</v>
      </c>
      <c r="C8" s="15"/>
      <c r="D8" s="15"/>
      <c r="E8" s="24">
        <f>C158</f>
        <v>99281</v>
      </c>
      <c r="F8" s="11"/>
    </row>
    <row r="9" spans="2:8">
      <c r="B9" s="14" t="s">
        <v>0</v>
      </c>
      <c r="C9" s="15"/>
      <c r="D9" s="15"/>
      <c r="E9" s="5">
        <f>E158</f>
        <v>1043785.26</v>
      </c>
      <c r="F9" s="11"/>
    </row>
    <row r="10" spans="2:8">
      <c r="B10" s="14" t="s">
        <v>7</v>
      </c>
      <c r="C10" s="12"/>
      <c r="D10" s="12"/>
      <c r="E10" s="5">
        <f>D158</f>
        <v>10.513444264260031</v>
      </c>
      <c r="F10" s="11"/>
      <c r="H10" s="32"/>
    </row>
    <row r="11" spans="2:8">
      <c r="B11" s="14" t="s">
        <v>18</v>
      </c>
      <c r="C11" s="15"/>
      <c r="D11" s="15"/>
      <c r="E11" s="17">
        <f>B17</f>
        <v>46227</v>
      </c>
      <c r="F11" s="11"/>
      <c r="H11" s="32"/>
    </row>
    <row r="12" spans="2:8">
      <c r="B12" s="14" t="s">
        <v>19</v>
      </c>
      <c r="C12" s="15"/>
      <c r="D12" s="15"/>
      <c r="E12" s="17">
        <f>+B155</f>
        <v>46421</v>
      </c>
      <c r="F12" s="11"/>
    </row>
    <row r="13" spans="2:8">
      <c r="B13" s="14" t="s">
        <v>14</v>
      </c>
      <c r="C13" s="15"/>
      <c r="D13" s="15"/>
      <c r="E13" s="20">
        <f>E9/E7</f>
        <v>8.0291173846153849E-2</v>
      </c>
      <c r="F13" s="11"/>
    </row>
    <row r="14" spans="2:8">
      <c r="B14" s="14"/>
      <c r="C14" s="15"/>
      <c r="D14" s="15"/>
      <c r="E14" s="20"/>
      <c r="F14" s="11"/>
    </row>
    <row r="15" spans="2:8">
      <c r="B15" s="13"/>
      <c r="C15" s="10"/>
      <c r="D15" s="10"/>
      <c r="E15" s="10"/>
      <c r="H15" s="32"/>
    </row>
    <row r="16" spans="2:8" ht="31.5">
      <c r="B16" s="83" t="s">
        <v>1</v>
      </c>
      <c r="C16" s="84" t="s">
        <v>2</v>
      </c>
      <c r="D16" s="84" t="s">
        <v>3</v>
      </c>
      <c r="E16" s="84" t="s">
        <v>4</v>
      </c>
    </row>
    <row r="17" spans="2:8">
      <c r="B17" s="23">
        <v>46227</v>
      </c>
      <c r="C17" s="48">
        <f>'Weekly Summary'!C10</f>
        <v>9187</v>
      </c>
      <c r="D17" s="25">
        <f>'Weekly Summary'!D10</f>
        <v>10.332994448677479</v>
      </c>
      <c r="E17" s="25">
        <f>'Weekly Summary'!E10</f>
        <v>94929.22</v>
      </c>
      <c r="H17" s="32"/>
    </row>
    <row r="18" spans="2:8">
      <c r="B18" s="16">
        <f>WORKDAY(B17,1)</f>
        <v>46230</v>
      </c>
      <c r="C18" s="45">
        <f>'Weekly Summary'!C13</f>
        <v>9401</v>
      </c>
      <c r="D18" s="46">
        <f>'Weekly Summary'!D13</f>
        <v>10.0931</v>
      </c>
      <c r="E18" s="46">
        <f>'Weekly Summary'!E13</f>
        <v>94884.83</v>
      </c>
      <c r="H18" s="32"/>
    </row>
    <row r="19" spans="2:8">
      <c r="B19" s="16">
        <f t="shared" ref="B19:B82" si="0">WORKDAY(B18,1)</f>
        <v>46231</v>
      </c>
      <c r="C19" s="45">
        <f>'Weekly Summary'!C14</f>
        <v>9281</v>
      </c>
      <c r="D19" s="46">
        <f>'Weekly Summary'!D14</f>
        <v>10.2235</v>
      </c>
      <c r="E19" s="46">
        <f>'Weekly Summary'!E14</f>
        <v>94884.4</v>
      </c>
      <c r="H19" s="32"/>
    </row>
    <row r="20" spans="2:8">
      <c r="B20" s="16">
        <f t="shared" si="0"/>
        <v>46232</v>
      </c>
      <c r="C20" s="45">
        <f>'Weekly Summary'!C15</f>
        <v>9173</v>
      </c>
      <c r="D20" s="46">
        <f>'Weekly Summary'!D15</f>
        <v>10.343999999999999</v>
      </c>
      <c r="E20" s="46">
        <f>'Weekly Summary'!E15</f>
        <v>94885.4</v>
      </c>
      <c r="H20" s="32"/>
    </row>
    <row r="21" spans="2:8">
      <c r="B21" s="16">
        <f t="shared" si="0"/>
        <v>46233</v>
      </c>
      <c r="C21" s="45">
        <f>'Weekly Summary'!C16</f>
        <v>8918</v>
      </c>
      <c r="D21" s="46">
        <f>'Weekly Summary'!D16</f>
        <v>10.639900000000001</v>
      </c>
      <c r="E21" s="46">
        <f>'Weekly Summary'!E16</f>
        <v>94887.06</v>
      </c>
      <c r="H21" s="32"/>
    </row>
    <row r="22" spans="2:8">
      <c r="B22" s="23">
        <f t="shared" si="0"/>
        <v>46234</v>
      </c>
      <c r="C22" s="45">
        <f>'Weekly Summary'!C17</f>
        <v>9045</v>
      </c>
      <c r="D22" s="46">
        <f>'Weekly Summary'!D17</f>
        <v>10.4907</v>
      </c>
      <c r="E22" s="46">
        <f>'Weekly Summary'!E17</f>
        <v>94888.52</v>
      </c>
      <c r="H22" s="32"/>
    </row>
    <row r="23" spans="2:8">
      <c r="B23" s="37">
        <f t="shared" si="0"/>
        <v>46237</v>
      </c>
      <c r="C23" s="53">
        <f>+'Weekly Summary'!C20</f>
        <v>8852</v>
      </c>
      <c r="D23" s="54">
        <f>+'Weekly Summary'!D20</f>
        <v>10.718999999999999</v>
      </c>
      <c r="E23" s="54">
        <f>+'Weekly Summary'!E20</f>
        <v>94884.72</v>
      </c>
      <c r="H23" s="32"/>
    </row>
    <row r="24" spans="2:8">
      <c r="B24" s="16">
        <f t="shared" si="0"/>
        <v>46238</v>
      </c>
      <c r="C24" s="45">
        <f>+'Weekly Summary'!C21</f>
        <v>8803</v>
      </c>
      <c r="D24" s="46">
        <f>+'Weekly Summary'!D21</f>
        <v>10.778499999999999</v>
      </c>
      <c r="E24" s="46">
        <f>+'Weekly Summary'!E21</f>
        <v>94883.56</v>
      </c>
      <c r="H24" s="32"/>
    </row>
    <row r="25" spans="2:8">
      <c r="B25" s="16">
        <f t="shared" si="0"/>
        <v>46239</v>
      </c>
      <c r="C25" s="45">
        <f>+'Weekly Summary'!C22</f>
        <v>8989</v>
      </c>
      <c r="D25" s="46">
        <f>+'Weekly Summary'!D22</f>
        <v>10.5557</v>
      </c>
      <c r="E25" s="46">
        <f>+'Weekly Summary'!E22</f>
        <v>94885.19</v>
      </c>
      <c r="H25" s="32"/>
    </row>
    <row r="26" spans="2:8">
      <c r="B26" s="16">
        <f t="shared" si="0"/>
        <v>46240</v>
      </c>
      <c r="C26" s="45">
        <f>+'Weekly Summary'!C23</f>
        <v>8854</v>
      </c>
      <c r="D26" s="46">
        <f>+'Weekly Summary'!D23</f>
        <v>10.717000000000001</v>
      </c>
      <c r="E26" s="46">
        <f>+'Weekly Summary'!E23</f>
        <v>94888.320000000007</v>
      </c>
      <c r="H26" s="32"/>
    </row>
    <row r="27" spans="2:8">
      <c r="B27" s="23">
        <f t="shared" si="0"/>
        <v>46241</v>
      </c>
      <c r="C27" s="48">
        <f>+'Weekly Summary'!C24</f>
        <v>8778</v>
      </c>
      <c r="D27" s="25">
        <f>+'Weekly Summary'!D24</f>
        <v>10.8093</v>
      </c>
      <c r="E27" s="25">
        <f>+'Weekly Summary'!E24</f>
        <v>94884.04</v>
      </c>
      <c r="H27" s="32"/>
    </row>
    <row r="28" spans="2:8">
      <c r="B28" s="16">
        <f t="shared" si="0"/>
        <v>46244</v>
      </c>
      <c r="C28" s="45"/>
      <c r="D28" s="46"/>
      <c r="E28" s="47"/>
      <c r="H28" s="32"/>
    </row>
    <row r="29" spans="2:8">
      <c r="B29" s="16">
        <f t="shared" si="0"/>
        <v>46245</v>
      </c>
      <c r="C29" s="45"/>
      <c r="D29" s="46"/>
      <c r="E29" s="47"/>
      <c r="H29" s="32"/>
    </row>
    <row r="30" spans="2:8">
      <c r="B30" s="16">
        <f t="shared" si="0"/>
        <v>46246</v>
      </c>
      <c r="C30" s="45"/>
      <c r="D30" s="46"/>
      <c r="E30" s="47"/>
      <c r="H30" s="32"/>
    </row>
    <row r="31" spans="2:8">
      <c r="B31" s="16">
        <f t="shared" si="0"/>
        <v>46247</v>
      </c>
      <c r="C31" s="45"/>
      <c r="D31" s="46"/>
      <c r="E31" s="47"/>
      <c r="H31" s="32"/>
    </row>
    <row r="32" spans="2:8">
      <c r="B32" s="23">
        <f t="shared" si="0"/>
        <v>46248</v>
      </c>
      <c r="C32" s="48"/>
      <c r="D32" s="93"/>
      <c r="E32" s="26"/>
      <c r="H32" s="32"/>
    </row>
    <row r="33" spans="2:8">
      <c r="B33" s="16">
        <f t="shared" si="0"/>
        <v>46251</v>
      </c>
      <c r="C33" s="45"/>
      <c r="D33" s="46"/>
      <c r="E33" s="47"/>
      <c r="H33" s="32"/>
    </row>
    <row r="34" spans="2:8">
      <c r="B34" s="16">
        <f t="shared" si="0"/>
        <v>46252</v>
      </c>
      <c r="C34" s="45"/>
      <c r="D34" s="46"/>
      <c r="E34" s="47"/>
      <c r="H34" s="32"/>
    </row>
    <row r="35" spans="2:8">
      <c r="B35" s="16">
        <f t="shared" si="0"/>
        <v>46253</v>
      </c>
      <c r="C35" s="45"/>
      <c r="D35" s="46"/>
      <c r="E35" s="47"/>
      <c r="H35" s="32"/>
    </row>
    <row r="36" spans="2:8">
      <c r="B36" s="16">
        <f t="shared" si="0"/>
        <v>46254</v>
      </c>
      <c r="C36" s="45"/>
      <c r="D36" s="46"/>
      <c r="E36" s="47"/>
    </row>
    <row r="37" spans="2:8">
      <c r="B37" s="23">
        <f t="shared" si="0"/>
        <v>46255</v>
      </c>
      <c r="C37" s="97"/>
      <c r="D37" s="93"/>
      <c r="E37" s="98"/>
    </row>
    <row r="38" spans="2:8">
      <c r="B38" s="16">
        <f t="shared" si="0"/>
        <v>46258</v>
      </c>
      <c r="C38" s="45"/>
      <c r="D38" s="46"/>
      <c r="E38" s="47"/>
    </row>
    <row r="39" spans="2:8">
      <c r="B39" s="16">
        <f t="shared" si="0"/>
        <v>46259</v>
      </c>
      <c r="C39" s="45"/>
      <c r="D39" s="46"/>
      <c r="E39" s="47"/>
    </row>
    <row r="40" spans="2:8">
      <c r="B40" s="16">
        <f t="shared" si="0"/>
        <v>46260</v>
      </c>
      <c r="C40" s="45"/>
      <c r="D40" s="46"/>
      <c r="E40" s="47"/>
    </row>
    <row r="41" spans="2:8">
      <c r="B41" s="16">
        <f t="shared" si="0"/>
        <v>46261</v>
      </c>
      <c r="C41" s="45"/>
      <c r="D41" s="46"/>
      <c r="E41" s="47"/>
    </row>
    <row r="42" spans="2:8">
      <c r="B42" s="23">
        <f t="shared" si="0"/>
        <v>46262</v>
      </c>
      <c r="C42" s="48"/>
      <c r="D42" s="25"/>
      <c r="E42" s="26"/>
    </row>
    <row r="43" spans="2:8">
      <c r="B43" s="16">
        <f t="shared" si="0"/>
        <v>46265</v>
      </c>
      <c r="C43" s="45"/>
      <c r="D43" s="46"/>
      <c r="E43" s="47"/>
    </row>
    <row r="44" spans="2:8">
      <c r="B44" s="16">
        <f t="shared" si="0"/>
        <v>46266</v>
      </c>
      <c r="C44" s="45"/>
      <c r="D44" s="46"/>
      <c r="E44" s="47"/>
    </row>
    <row r="45" spans="2:8">
      <c r="B45" s="16">
        <f t="shared" si="0"/>
        <v>46267</v>
      </c>
      <c r="C45" s="45"/>
      <c r="D45" s="46"/>
      <c r="E45" s="47"/>
    </row>
    <row r="46" spans="2:8">
      <c r="B46" s="16">
        <f t="shared" si="0"/>
        <v>46268</v>
      </c>
      <c r="C46" s="45"/>
      <c r="D46" s="46"/>
      <c r="E46" s="47"/>
    </row>
    <row r="47" spans="2:8">
      <c r="B47" s="23">
        <f t="shared" si="0"/>
        <v>46269</v>
      </c>
      <c r="C47" s="48"/>
      <c r="D47" s="25"/>
      <c r="E47" s="26"/>
    </row>
    <row r="48" spans="2:8">
      <c r="B48" s="16">
        <f t="shared" si="0"/>
        <v>46272</v>
      </c>
      <c r="C48" s="45"/>
      <c r="D48" s="46"/>
      <c r="E48" s="47"/>
    </row>
    <row r="49" spans="2:5">
      <c r="B49" s="16">
        <f t="shared" si="0"/>
        <v>46273</v>
      </c>
      <c r="C49" s="45"/>
      <c r="D49" s="46"/>
      <c r="E49" s="47"/>
    </row>
    <row r="50" spans="2:5">
      <c r="B50" s="16">
        <f t="shared" si="0"/>
        <v>46274</v>
      </c>
      <c r="C50" s="45"/>
      <c r="D50" s="46"/>
      <c r="E50" s="47"/>
    </row>
    <row r="51" spans="2:5">
      <c r="B51" s="16">
        <f t="shared" si="0"/>
        <v>46275</v>
      </c>
      <c r="C51" s="45"/>
      <c r="D51" s="46"/>
      <c r="E51" s="47"/>
    </row>
    <row r="52" spans="2:5">
      <c r="B52" s="23">
        <f t="shared" si="0"/>
        <v>46276</v>
      </c>
      <c r="C52" s="48"/>
      <c r="D52" s="25"/>
      <c r="E52" s="26"/>
    </row>
    <row r="53" spans="2:5">
      <c r="B53" s="16">
        <f t="shared" si="0"/>
        <v>46279</v>
      </c>
      <c r="C53" s="45"/>
      <c r="D53" s="46"/>
      <c r="E53" s="47"/>
    </row>
    <row r="54" spans="2:5">
      <c r="B54" s="16">
        <f t="shared" si="0"/>
        <v>46280</v>
      </c>
      <c r="C54" s="45"/>
      <c r="D54" s="46"/>
      <c r="E54" s="47"/>
    </row>
    <row r="55" spans="2:5">
      <c r="B55" s="16">
        <f t="shared" si="0"/>
        <v>46281</v>
      </c>
      <c r="C55" s="45"/>
      <c r="D55" s="46"/>
      <c r="E55" s="47"/>
    </row>
    <row r="56" spans="2:5">
      <c r="B56" s="16">
        <f t="shared" si="0"/>
        <v>46282</v>
      </c>
      <c r="C56" s="45"/>
      <c r="D56" s="46"/>
      <c r="E56" s="47"/>
    </row>
    <row r="57" spans="2:5">
      <c r="B57" s="23">
        <f t="shared" si="0"/>
        <v>46283</v>
      </c>
      <c r="C57" s="48"/>
      <c r="D57" s="25"/>
      <c r="E57" s="26"/>
    </row>
    <row r="58" spans="2:5">
      <c r="B58" s="16">
        <f t="shared" si="0"/>
        <v>46286</v>
      </c>
      <c r="C58" s="100"/>
      <c r="D58" s="46"/>
      <c r="E58" s="47"/>
    </row>
    <row r="59" spans="2:5">
      <c r="B59" s="16">
        <f t="shared" si="0"/>
        <v>46287</v>
      </c>
      <c r="C59" s="45"/>
      <c r="D59" s="46"/>
      <c r="E59" s="47"/>
    </row>
    <row r="60" spans="2:5">
      <c r="B60" s="16">
        <f t="shared" si="0"/>
        <v>46288</v>
      </c>
      <c r="C60" s="45"/>
      <c r="D60" s="46"/>
      <c r="E60" s="47"/>
    </row>
    <row r="61" spans="2:5">
      <c r="B61" s="16">
        <f t="shared" si="0"/>
        <v>46289</v>
      </c>
      <c r="C61" s="45"/>
      <c r="D61" s="46"/>
      <c r="E61" s="47"/>
    </row>
    <row r="62" spans="2:5">
      <c r="B62" s="23">
        <f t="shared" si="0"/>
        <v>46290</v>
      </c>
      <c r="C62" s="97"/>
      <c r="D62" s="93"/>
      <c r="E62" s="98"/>
    </row>
    <row r="63" spans="2:5">
      <c r="B63" s="16">
        <f t="shared" si="0"/>
        <v>46293</v>
      </c>
      <c r="C63" s="45"/>
      <c r="D63" s="46"/>
      <c r="E63" s="47"/>
    </row>
    <row r="64" spans="2:5">
      <c r="B64" s="16">
        <f t="shared" si="0"/>
        <v>46294</v>
      </c>
      <c r="C64" s="45"/>
      <c r="D64" s="46"/>
      <c r="E64" s="47"/>
    </row>
    <row r="65" spans="2:5">
      <c r="B65" s="16">
        <f t="shared" si="0"/>
        <v>46295</v>
      </c>
      <c r="C65" s="45"/>
      <c r="D65" s="46"/>
      <c r="E65" s="47"/>
    </row>
    <row r="66" spans="2:5">
      <c r="B66" s="16">
        <f t="shared" si="0"/>
        <v>46296</v>
      </c>
      <c r="C66" s="45"/>
      <c r="D66" s="46"/>
      <c r="E66" s="47"/>
    </row>
    <row r="67" spans="2:5">
      <c r="B67" s="23">
        <f t="shared" si="0"/>
        <v>46297</v>
      </c>
      <c r="C67" s="48"/>
      <c r="D67" s="25"/>
      <c r="E67" s="26"/>
    </row>
    <row r="68" spans="2:5">
      <c r="B68" s="16">
        <f t="shared" si="0"/>
        <v>46300</v>
      </c>
      <c r="C68" s="45"/>
      <c r="D68" s="46"/>
      <c r="E68" s="47"/>
    </row>
    <row r="69" spans="2:5">
      <c r="B69" s="16">
        <f t="shared" si="0"/>
        <v>46301</v>
      </c>
      <c r="C69" s="45"/>
      <c r="D69" s="46"/>
      <c r="E69" s="47"/>
    </row>
    <row r="70" spans="2:5">
      <c r="B70" s="16">
        <f t="shared" si="0"/>
        <v>46302</v>
      </c>
      <c r="C70" s="45"/>
      <c r="D70" s="46"/>
      <c r="E70" s="47"/>
    </row>
    <row r="71" spans="2:5">
      <c r="B71" s="16">
        <f t="shared" si="0"/>
        <v>46303</v>
      </c>
      <c r="C71" s="45"/>
      <c r="D71" s="46"/>
      <c r="E71" s="47"/>
    </row>
    <row r="72" spans="2:5">
      <c r="B72" s="23">
        <f t="shared" si="0"/>
        <v>46304</v>
      </c>
      <c r="C72" s="48"/>
      <c r="D72" s="25"/>
      <c r="E72" s="26"/>
    </row>
    <row r="73" spans="2:5">
      <c r="B73" s="16">
        <f t="shared" si="0"/>
        <v>46307</v>
      </c>
      <c r="C73" s="45"/>
      <c r="D73" s="46"/>
      <c r="E73" s="47"/>
    </row>
    <row r="74" spans="2:5">
      <c r="B74" s="16">
        <f t="shared" si="0"/>
        <v>46308</v>
      </c>
      <c r="C74" s="45"/>
      <c r="D74" s="46"/>
      <c r="E74" s="47"/>
    </row>
    <row r="75" spans="2:5">
      <c r="B75" s="16">
        <f t="shared" si="0"/>
        <v>46309</v>
      </c>
      <c r="C75" s="45"/>
      <c r="D75" s="46"/>
      <c r="E75" s="47"/>
    </row>
    <row r="76" spans="2:5">
      <c r="B76" s="16">
        <f t="shared" si="0"/>
        <v>46310</v>
      </c>
      <c r="C76" s="45"/>
      <c r="D76" s="46"/>
      <c r="E76" s="47"/>
    </row>
    <row r="77" spans="2:5">
      <c r="B77" s="23">
        <f t="shared" si="0"/>
        <v>46311</v>
      </c>
      <c r="C77" s="48"/>
      <c r="D77" s="25"/>
      <c r="E77" s="26"/>
    </row>
    <row r="78" spans="2:5">
      <c r="B78" s="16">
        <f t="shared" si="0"/>
        <v>46314</v>
      </c>
      <c r="C78" s="45"/>
      <c r="D78" s="46"/>
      <c r="E78" s="47"/>
    </row>
    <row r="79" spans="2:5">
      <c r="B79" s="16">
        <f t="shared" si="0"/>
        <v>46315</v>
      </c>
      <c r="C79" s="45"/>
      <c r="D79" s="46"/>
      <c r="E79" s="47"/>
    </row>
    <row r="80" spans="2:5">
      <c r="B80" s="16">
        <f t="shared" si="0"/>
        <v>46316</v>
      </c>
      <c r="C80" s="45"/>
      <c r="D80" s="46"/>
      <c r="E80" s="47"/>
    </row>
    <row r="81" spans="2:5">
      <c r="B81" s="16">
        <f t="shared" si="0"/>
        <v>46317</v>
      </c>
      <c r="C81" s="45"/>
      <c r="D81" s="46"/>
      <c r="E81" s="47"/>
    </row>
    <row r="82" spans="2:5">
      <c r="B82" s="23">
        <f t="shared" si="0"/>
        <v>46318</v>
      </c>
      <c r="C82" s="48"/>
      <c r="D82" s="25"/>
      <c r="E82" s="26"/>
    </row>
    <row r="83" spans="2:5">
      <c r="B83" s="16">
        <f t="shared" ref="B83:B146" si="1">WORKDAY(B82,1)</f>
        <v>46321</v>
      </c>
      <c r="C83" s="45"/>
      <c r="D83" s="46"/>
      <c r="E83" s="47"/>
    </row>
    <row r="84" spans="2:5">
      <c r="B84" s="16">
        <f t="shared" si="1"/>
        <v>46322</v>
      </c>
      <c r="C84" s="45"/>
      <c r="D84" s="46"/>
      <c r="E84" s="47"/>
    </row>
    <row r="85" spans="2:5">
      <c r="B85" s="16">
        <f t="shared" si="1"/>
        <v>46323</v>
      </c>
      <c r="C85" s="45"/>
      <c r="D85" s="46"/>
      <c r="E85" s="47"/>
    </row>
    <row r="86" spans="2:5">
      <c r="B86" s="16">
        <f t="shared" si="1"/>
        <v>46324</v>
      </c>
      <c r="C86" s="45"/>
      <c r="D86" s="46"/>
      <c r="E86" s="47"/>
    </row>
    <row r="87" spans="2:5">
      <c r="B87" s="23">
        <f t="shared" si="1"/>
        <v>46325</v>
      </c>
      <c r="C87" s="48"/>
      <c r="D87" s="25"/>
      <c r="E87" s="26"/>
    </row>
    <row r="88" spans="2:5">
      <c r="B88" s="16">
        <f t="shared" si="1"/>
        <v>46328</v>
      </c>
      <c r="C88" s="45"/>
      <c r="D88" s="46"/>
      <c r="E88" s="47"/>
    </row>
    <row r="89" spans="2:5">
      <c r="B89" s="16">
        <f t="shared" si="1"/>
        <v>46329</v>
      </c>
      <c r="C89" s="45"/>
      <c r="D89" s="46"/>
      <c r="E89" s="47"/>
    </row>
    <row r="90" spans="2:5">
      <c r="B90" s="16">
        <f t="shared" si="1"/>
        <v>46330</v>
      </c>
      <c r="C90" s="45"/>
      <c r="D90" s="46"/>
      <c r="E90" s="47"/>
    </row>
    <row r="91" spans="2:5">
      <c r="B91" s="16">
        <f t="shared" si="1"/>
        <v>46331</v>
      </c>
      <c r="C91" s="45"/>
      <c r="D91" s="46"/>
      <c r="E91" s="47"/>
    </row>
    <row r="92" spans="2:5">
      <c r="B92" s="23">
        <f t="shared" si="1"/>
        <v>46332</v>
      </c>
      <c r="C92" s="48"/>
      <c r="D92" s="25"/>
      <c r="E92" s="26"/>
    </row>
    <row r="93" spans="2:5">
      <c r="B93" s="16">
        <f t="shared" si="1"/>
        <v>46335</v>
      </c>
      <c r="C93" s="45"/>
      <c r="D93" s="46"/>
      <c r="E93" s="47"/>
    </row>
    <row r="94" spans="2:5">
      <c r="B94" s="16">
        <f t="shared" si="1"/>
        <v>46336</v>
      </c>
      <c r="C94" s="45"/>
      <c r="D94" s="46"/>
      <c r="E94" s="47"/>
    </row>
    <row r="95" spans="2:5">
      <c r="B95" s="16">
        <f t="shared" si="1"/>
        <v>46337</v>
      </c>
      <c r="C95" s="45"/>
      <c r="D95" s="46"/>
      <c r="E95" s="47"/>
    </row>
    <row r="96" spans="2:5">
      <c r="B96" s="16">
        <f t="shared" si="1"/>
        <v>46338</v>
      </c>
      <c r="C96" s="45"/>
      <c r="D96" s="46"/>
      <c r="E96" s="47"/>
    </row>
    <row r="97" spans="2:5">
      <c r="B97" s="23">
        <f t="shared" si="1"/>
        <v>46339</v>
      </c>
      <c r="C97" s="48"/>
      <c r="D97" s="25"/>
      <c r="E97" s="26"/>
    </row>
    <row r="98" spans="2:5">
      <c r="B98" s="16">
        <f t="shared" si="1"/>
        <v>46342</v>
      </c>
      <c r="C98" s="45"/>
      <c r="D98" s="46"/>
      <c r="E98" s="47"/>
    </row>
    <row r="99" spans="2:5">
      <c r="B99" s="16">
        <f t="shared" si="1"/>
        <v>46343</v>
      </c>
      <c r="C99" s="45"/>
      <c r="D99" s="46"/>
      <c r="E99" s="47"/>
    </row>
    <row r="100" spans="2:5">
      <c r="B100" s="16">
        <f t="shared" si="1"/>
        <v>46344</v>
      </c>
      <c r="C100" s="45"/>
      <c r="D100" s="46"/>
      <c r="E100" s="47"/>
    </row>
    <row r="101" spans="2:5">
      <c r="B101" s="16">
        <f t="shared" si="1"/>
        <v>46345</v>
      </c>
      <c r="C101" s="45"/>
      <c r="D101" s="46"/>
      <c r="E101" s="47"/>
    </row>
    <row r="102" spans="2:5">
      <c r="B102" s="23">
        <f t="shared" si="1"/>
        <v>46346</v>
      </c>
      <c r="C102" s="48"/>
      <c r="D102" s="25"/>
      <c r="E102" s="26"/>
    </row>
    <row r="103" spans="2:5">
      <c r="B103" s="16">
        <f t="shared" si="1"/>
        <v>46349</v>
      </c>
      <c r="C103" s="45"/>
      <c r="D103" s="46"/>
      <c r="E103" s="47"/>
    </row>
    <row r="104" spans="2:5">
      <c r="B104" s="16">
        <f t="shared" si="1"/>
        <v>46350</v>
      </c>
      <c r="C104" s="45"/>
      <c r="D104" s="46"/>
      <c r="E104" s="47"/>
    </row>
    <row r="105" spans="2:5">
      <c r="B105" s="16">
        <f t="shared" si="1"/>
        <v>46351</v>
      </c>
      <c r="C105" s="45"/>
      <c r="D105" s="46"/>
      <c r="E105" s="47"/>
    </row>
    <row r="106" spans="2:5">
      <c r="B106" s="16">
        <f t="shared" si="1"/>
        <v>46352</v>
      </c>
      <c r="C106" s="45"/>
      <c r="D106" s="46"/>
      <c r="E106" s="47"/>
    </row>
    <row r="107" spans="2:5">
      <c r="B107" s="23">
        <f t="shared" si="1"/>
        <v>46353</v>
      </c>
      <c r="C107" s="48"/>
      <c r="D107" s="25"/>
      <c r="E107" s="26"/>
    </row>
    <row r="108" spans="2:5">
      <c r="B108" s="16">
        <f t="shared" si="1"/>
        <v>46356</v>
      </c>
      <c r="C108" s="45"/>
      <c r="D108" s="46"/>
      <c r="E108" s="47"/>
    </row>
    <row r="109" spans="2:5">
      <c r="B109" s="16">
        <f t="shared" si="1"/>
        <v>46357</v>
      </c>
      <c r="C109" s="45"/>
      <c r="D109" s="46"/>
      <c r="E109" s="47"/>
    </row>
    <row r="110" spans="2:5">
      <c r="B110" s="16">
        <f t="shared" si="1"/>
        <v>46358</v>
      </c>
      <c r="C110" s="45"/>
      <c r="D110" s="46"/>
      <c r="E110" s="47"/>
    </row>
    <row r="111" spans="2:5">
      <c r="B111" s="16">
        <f t="shared" si="1"/>
        <v>46359</v>
      </c>
      <c r="C111" s="21"/>
      <c r="D111" s="18"/>
      <c r="E111" s="19"/>
    </row>
    <row r="112" spans="2:5">
      <c r="B112" s="23">
        <f t="shared" si="1"/>
        <v>46360</v>
      </c>
      <c r="C112" s="48"/>
      <c r="D112" s="25"/>
      <c r="E112" s="26"/>
    </row>
    <row r="113" spans="2:5">
      <c r="B113" s="16">
        <f t="shared" si="1"/>
        <v>46363</v>
      </c>
      <c r="C113" s="45"/>
      <c r="D113" s="46"/>
      <c r="E113" s="47"/>
    </row>
    <row r="114" spans="2:5">
      <c r="B114" s="16">
        <f t="shared" si="1"/>
        <v>46364</v>
      </c>
      <c r="C114" s="45"/>
      <c r="D114" s="46"/>
      <c r="E114" s="47"/>
    </row>
    <row r="115" spans="2:5">
      <c r="B115" s="16">
        <f t="shared" si="1"/>
        <v>46365</v>
      </c>
      <c r="C115" s="45"/>
      <c r="D115" s="46"/>
      <c r="E115" s="47"/>
    </row>
    <row r="116" spans="2:5">
      <c r="B116" s="16">
        <f t="shared" si="1"/>
        <v>46366</v>
      </c>
      <c r="C116" s="21"/>
      <c r="D116" s="18"/>
      <c r="E116" s="19"/>
    </row>
    <row r="117" spans="2:5">
      <c r="B117" s="23">
        <f t="shared" si="1"/>
        <v>46367</v>
      </c>
      <c r="C117" s="48"/>
      <c r="D117" s="25"/>
      <c r="E117" s="26"/>
    </row>
    <row r="118" spans="2:5">
      <c r="B118" s="16">
        <f t="shared" si="1"/>
        <v>46370</v>
      </c>
      <c r="C118" s="45"/>
      <c r="D118" s="46"/>
      <c r="E118" s="47"/>
    </row>
    <row r="119" spans="2:5">
      <c r="B119" s="16">
        <f t="shared" si="1"/>
        <v>46371</v>
      </c>
      <c r="C119" s="45"/>
      <c r="D119" s="46"/>
      <c r="E119" s="47"/>
    </row>
    <row r="120" spans="2:5">
      <c r="B120" s="16">
        <f t="shared" si="1"/>
        <v>46372</v>
      </c>
      <c r="C120" s="45"/>
      <c r="D120" s="46"/>
      <c r="E120" s="47"/>
    </row>
    <row r="121" spans="2:5">
      <c r="B121" s="16">
        <f t="shared" si="1"/>
        <v>46373</v>
      </c>
      <c r="C121" s="21"/>
      <c r="D121" s="18"/>
      <c r="E121" s="19"/>
    </row>
    <row r="122" spans="2:5">
      <c r="B122" s="23">
        <f t="shared" si="1"/>
        <v>46374</v>
      </c>
      <c r="C122" s="48"/>
      <c r="D122" s="25"/>
      <c r="E122" s="26"/>
    </row>
    <row r="123" spans="2:5">
      <c r="B123" s="16">
        <f t="shared" si="1"/>
        <v>46377</v>
      </c>
      <c r="C123" s="45"/>
      <c r="D123" s="46"/>
      <c r="E123" s="47"/>
    </row>
    <row r="124" spans="2:5">
      <c r="B124" s="16">
        <f t="shared" si="1"/>
        <v>46378</v>
      </c>
      <c r="C124" s="45"/>
      <c r="D124" s="46"/>
      <c r="E124" s="47"/>
    </row>
    <row r="125" spans="2:5">
      <c r="B125" s="16">
        <f t="shared" si="1"/>
        <v>46379</v>
      </c>
      <c r="C125" s="45"/>
      <c r="D125" s="46"/>
      <c r="E125" s="47"/>
    </row>
    <row r="126" spans="2:5">
      <c r="B126" s="16">
        <f t="shared" si="1"/>
        <v>46380</v>
      </c>
      <c r="C126" s="21"/>
      <c r="D126" s="18"/>
      <c r="E126" s="19"/>
    </row>
    <row r="127" spans="2:5">
      <c r="B127" s="101">
        <f t="shared" si="1"/>
        <v>46381</v>
      </c>
      <c r="C127" s="102"/>
      <c r="D127" s="103"/>
      <c r="E127" s="104"/>
    </row>
    <row r="128" spans="2:5">
      <c r="B128" s="16">
        <f t="shared" si="1"/>
        <v>46384</v>
      </c>
      <c r="C128" s="45"/>
      <c r="D128" s="46"/>
      <c r="E128" s="47"/>
    </row>
    <row r="129" spans="2:5">
      <c r="B129" s="16">
        <f t="shared" si="1"/>
        <v>46385</v>
      </c>
      <c r="C129" s="45"/>
      <c r="D129" s="46"/>
      <c r="E129" s="47"/>
    </row>
    <row r="130" spans="2:5">
      <c r="B130" s="16">
        <f t="shared" si="1"/>
        <v>46386</v>
      </c>
      <c r="C130" s="45"/>
      <c r="D130" s="46"/>
      <c r="E130" s="47"/>
    </row>
    <row r="131" spans="2:5">
      <c r="B131" s="16">
        <f t="shared" si="1"/>
        <v>46387</v>
      </c>
      <c r="C131" s="21"/>
      <c r="D131" s="18"/>
      <c r="E131" s="19"/>
    </row>
    <row r="132" spans="2:5">
      <c r="B132" s="101">
        <f t="shared" si="1"/>
        <v>46388</v>
      </c>
      <c r="C132" s="102"/>
      <c r="D132" s="103"/>
      <c r="E132" s="104"/>
    </row>
    <row r="133" spans="2:5">
      <c r="B133" s="16">
        <f t="shared" si="1"/>
        <v>46391</v>
      </c>
      <c r="C133" s="45"/>
      <c r="D133" s="46"/>
      <c r="E133" s="47"/>
    </row>
    <row r="134" spans="2:5">
      <c r="B134" s="16">
        <f t="shared" si="1"/>
        <v>46392</v>
      </c>
      <c r="C134" s="45"/>
      <c r="D134" s="46"/>
      <c r="E134" s="47"/>
    </row>
    <row r="135" spans="2:5">
      <c r="B135" s="16">
        <f t="shared" si="1"/>
        <v>46393</v>
      </c>
      <c r="C135" s="45"/>
      <c r="D135" s="46"/>
      <c r="E135" s="47"/>
    </row>
    <row r="136" spans="2:5">
      <c r="B136" s="16">
        <f t="shared" si="1"/>
        <v>46394</v>
      </c>
      <c r="C136" s="21"/>
      <c r="D136" s="18"/>
      <c r="E136" s="19"/>
    </row>
    <row r="137" spans="2:5">
      <c r="B137" s="23">
        <f t="shared" si="1"/>
        <v>46395</v>
      </c>
      <c r="C137" s="48"/>
      <c r="D137" s="25"/>
      <c r="E137" s="26"/>
    </row>
    <row r="138" spans="2:5">
      <c r="B138" s="16">
        <f t="shared" si="1"/>
        <v>46398</v>
      </c>
      <c r="C138" s="45"/>
      <c r="D138" s="46"/>
      <c r="E138" s="47"/>
    </row>
    <row r="139" spans="2:5">
      <c r="B139" s="16">
        <f t="shared" si="1"/>
        <v>46399</v>
      </c>
      <c r="C139" s="45"/>
      <c r="D139" s="46"/>
      <c r="E139" s="47"/>
    </row>
    <row r="140" spans="2:5">
      <c r="B140" s="16">
        <f t="shared" si="1"/>
        <v>46400</v>
      </c>
      <c r="C140" s="45"/>
      <c r="D140" s="46"/>
      <c r="E140" s="47"/>
    </row>
    <row r="141" spans="2:5">
      <c r="B141" s="16">
        <f t="shared" si="1"/>
        <v>46401</v>
      </c>
      <c r="C141" s="21"/>
      <c r="D141" s="18"/>
      <c r="E141" s="19"/>
    </row>
    <row r="142" spans="2:5">
      <c r="B142" s="23">
        <f t="shared" si="1"/>
        <v>46402</v>
      </c>
      <c r="C142" s="48"/>
      <c r="D142" s="25"/>
      <c r="E142" s="26"/>
    </row>
    <row r="143" spans="2:5">
      <c r="B143" s="16">
        <f t="shared" si="1"/>
        <v>46405</v>
      </c>
      <c r="C143" s="45"/>
      <c r="D143" s="46"/>
      <c r="E143" s="47"/>
    </row>
    <row r="144" spans="2:5">
      <c r="B144" s="16">
        <f t="shared" si="1"/>
        <v>46406</v>
      </c>
      <c r="C144" s="45"/>
      <c r="D144" s="46"/>
      <c r="E144" s="47"/>
    </row>
    <row r="145" spans="2:5">
      <c r="B145" s="16">
        <f t="shared" si="1"/>
        <v>46407</v>
      </c>
      <c r="C145" s="45"/>
      <c r="D145" s="46"/>
      <c r="E145" s="47"/>
    </row>
    <row r="146" spans="2:5">
      <c r="B146" s="16">
        <f t="shared" si="1"/>
        <v>46408</v>
      </c>
      <c r="C146" s="21"/>
      <c r="D146" s="18"/>
      <c r="E146" s="19"/>
    </row>
    <row r="147" spans="2:5">
      <c r="B147" s="23">
        <f t="shared" ref="B147:B155" si="2">WORKDAY(B146,1)</f>
        <v>46409</v>
      </c>
      <c r="C147" s="48"/>
      <c r="D147" s="25"/>
      <c r="E147" s="26"/>
    </row>
    <row r="148" spans="2:5">
      <c r="B148" s="16">
        <f t="shared" si="2"/>
        <v>46412</v>
      </c>
      <c r="C148" s="45"/>
      <c r="D148" s="46"/>
      <c r="E148" s="47"/>
    </row>
    <row r="149" spans="2:5">
      <c r="B149" s="16">
        <f t="shared" si="2"/>
        <v>46413</v>
      </c>
      <c r="C149" s="45"/>
      <c r="D149" s="46"/>
      <c r="E149" s="47"/>
    </row>
    <row r="150" spans="2:5">
      <c r="B150" s="16">
        <f t="shared" si="2"/>
        <v>46414</v>
      </c>
      <c r="C150" s="45"/>
      <c r="D150" s="46"/>
      <c r="E150" s="47"/>
    </row>
    <row r="151" spans="2:5">
      <c r="B151" s="16">
        <f t="shared" si="2"/>
        <v>46415</v>
      </c>
      <c r="C151" s="21"/>
      <c r="D151" s="18"/>
      <c r="E151" s="19"/>
    </row>
    <row r="152" spans="2:5">
      <c r="B152" s="23">
        <f t="shared" si="2"/>
        <v>46416</v>
      </c>
      <c r="C152" s="48"/>
      <c r="D152" s="25"/>
      <c r="E152" s="26"/>
    </row>
    <row r="153" spans="2:5">
      <c r="B153" s="16">
        <f t="shared" si="2"/>
        <v>46419</v>
      </c>
      <c r="C153" s="45"/>
      <c r="D153" s="46"/>
      <c r="E153" s="47"/>
    </row>
    <row r="154" spans="2:5">
      <c r="B154" s="16">
        <f t="shared" si="2"/>
        <v>46420</v>
      </c>
      <c r="C154" s="45"/>
      <c r="D154" s="46"/>
      <c r="E154" s="47"/>
    </row>
    <row r="155" spans="2:5">
      <c r="B155" s="16">
        <f t="shared" si="2"/>
        <v>46421</v>
      </c>
      <c r="C155" s="45"/>
      <c r="D155" s="46"/>
      <c r="E155" s="47"/>
    </row>
    <row r="156" spans="2:5" ht="15.75" thickBot="1">
      <c r="B156" s="49"/>
      <c r="C156" s="50"/>
      <c r="D156" s="51"/>
      <c r="E156" s="52"/>
    </row>
    <row r="157" spans="2:5" ht="15.75" thickTop="1">
      <c r="B157" s="16"/>
      <c r="C157" s="45"/>
      <c r="D157" s="46"/>
      <c r="E157" s="47"/>
    </row>
    <row r="158" spans="2:5">
      <c r="B158" s="16"/>
      <c r="C158" s="45">
        <f>SUM(C17:C155)</f>
        <v>99281</v>
      </c>
      <c r="D158" s="46">
        <f>E158/C158</f>
        <v>10.513444264260031</v>
      </c>
      <c r="E158" s="46">
        <f>SUM(E17:E155)</f>
        <v>1043785.26</v>
      </c>
    </row>
    <row r="159" spans="2:5">
      <c r="B159" s="16"/>
      <c r="C159" s="21"/>
      <c r="D159" s="18"/>
      <c r="E159" s="19"/>
    </row>
    <row r="160" spans="2:5">
      <c r="B160" s="16"/>
      <c r="C160" s="38"/>
      <c r="D160" s="18"/>
      <c r="E160" s="19"/>
    </row>
    <row r="161" spans="2:5">
      <c r="B161" s="16"/>
      <c r="C161" s="45"/>
      <c r="D161" s="46"/>
      <c r="E161" s="47"/>
    </row>
    <row r="162" spans="2:5">
      <c r="B162" s="16"/>
      <c r="C162" s="45"/>
      <c r="D162" s="46"/>
      <c r="E162" s="47"/>
    </row>
    <row r="163" spans="2:5">
      <c r="B163" s="16"/>
      <c r="C163" s="45"/>
      <c r="D163" s="46"/>
      <c r="E163" s="47"/>
    </row>
    <row r="164" spans="2:5">
      <c r="B164" s="16"/>
      <c r="C164" s="21"/>
      <c r="D164" s="18"/>
      <c r="E164" s="19"/>
    </row>
    <row r="165" spans="2:5">
      <c r="B165" s="16"/>
      <c r="C165" s="38"/>
      <c r="D165" s="18"/>
      <c r="E165" s="19"/>
    </row>
    <row r="166" spans="2:5">
      <c r="B166" s="16"/>
      <c r="C166" s="45"/>
      <c r="D166" s="46"/>
      <c r="E166" s="47"/>
    </row>
    <row r="167" spans="2:5">
      <c r="B167" s="16"/>
      <c r="C167" s="45"/>
      <c r="D167" s="46"/>
      <c r="E167" s="47"/>
    </row>
    <row r="168" spans="2:5">
      <c r="B168" s="16"/>
      <c r="C168" s="45"/>
      <c r="D168" s="46"/>
      <c r="E168" s="47"/>
    </row>
    <row r="169" spans="2:5">
      <c r="B169" s="16"/>
      <c r="C169" s="21"/>
      <c r="D169" s="18"/>
      <c r="E169" s="19"/>
    </row>
    <row r="170" spans="2:5">
      <c r="B170" s="16"/>
      <c r="C170" s="38"/>
      <c r="D170" s="18"/>
      <c r="E170" s="19"/>
    </row>
    <row r="171" spans="2:5">
      <c r="B171" s="16"/>
      <c r="C171" s="45"/>
      <c r="D171" s="46"/>
      <c r="E171" s="47"/>
    </row>
    <row r="172" spans="2:5">
      <c r="B172" s="16"/>
      <c r="C172" s="45"/>
      <c r="D172" s="46"/>
      <c r="E172" s="47"/>
    </row>
    <row r="173" spans="2:5">
      <c r="B173" s="16"/>
      <c r="C173" s="45"/>
      <c r="D173" s="46"/>
      <c r="E173" s="47"/>
    </row>
    <row r="174" spans="2:5">
      <c r="B174" s="16"/>
      <c r="C174" s="21"/>
      <c r="D174" s="18"/>
      <c r="E174" s="19"/>
    </row>
    <row r="175" spans="2:5">
      <c r="B175" s="16"/>
      <c r="C175" s="38"/>
      <c r="D175" s="18"/>
      <c r="E175" s="19"/>
    </row>
    <row r="176" spans="2:5">
      <c r="B176" s="16"/>
      <c r="C176" s="45"/>
      <c r="D176" s="46"/>
      <c r="E176" s="47"/>
    </row>
    <row r="177" spans="2:5">
      <c r="B177" s="16"/>
      <c r="C177" s="45"/>
      <c r="D177" s="46"/>
      <c r="E177" s="47"/>
    </row>
    <row r="178" spans="2:5">
      <c r="B178" s="16"/>
      <c r="C178" s="45"/>
      <c r="D178" s="46"/>
      <c r="E178" s="47"/>
    </row>
    <row r="179" spans="2:5">
      <c r="B179" s="16"/>
      <c r="C179" s="21"/>
      <c r="D179" s="18"/>
      <c r="E179" s="19"/>
    </row>
    <row r="180" spans="2:5">
      <c r="B180" s="16"/>
      <c r="C180" s="38"/>
      <c r="D180" s="18"/>
      <c r="E180" s="19"/>
    </row>
    <row r="181" spans="2:5">
      <c r="B181" s="16"/>
      <c r="C181" s="45"/>
      <c r="D181" s="46"/>
      <c r="E181" s="47"/>
    </row>
    <row r="182" spans="2:5">
      <c r="B182" s="16"/>
      <c r="C182" s="45"/>
      <c r="D182" s="46"/>
      <c r="E182" s="47"/>
    </row>
    <row r="183" spans="2:5">
      <c r="B183" s="16"/>
      <c r="C183" s="45"/>
      <c r="D183" s="46"/>
      <c r="E183" s="47"/>
    </row>
    <row r="184" spans="2:5">
      <c r="B184" s="16"/>
      <c r="C184" s="21"/>
      <c r="D184" s="18"/>
      <c r="E184" s="19"/>
    </row>
    <row r="185" spans="2:5">
      <c r="B185" s="16"/>
      <c r="C185" s="38"/>
      <c r="D185" s="18"/>
      <c r="E185" s="19"/>
    </row>
    <row r="186" spans="2:5">
      <c r="B186" s="16"/>
      <c r="C186" s="45"/>
      <c r="D186" s="46"/>
      <c r="E186" s="47"/>
    </row>
    <row r="187" spans="2:5">
      <c r="B187" s="16"/>
      <c r="C187" s="45"/>
      <c r="D187" s="46"/>
      <c r="E187" s="47"/>
    </row>
    <row r="188" spans="2:5">
      <c r="B188" s="16"/>
      <c r="C188" s="45"/>
      <c r="D188" s="46"/>
      <c r="E188" s="47"/>
    </row>
    <row r="189" spans="2:5">
      <c r="B189" s="16"/>
      <c r="C189" s="21"/>
      <c r="D189" s="18"/>
      <c r="E189" s="19"/>
    </row>
    <row r="190" spans="2:5">
      <c r="B190" s="16"/>
      <c r="C190" s="38"/>
      <c r="D190" s="18"/>
      <c r="E190" s="19"/>
    </row>
    <row r="191" spans="2:5">
      <c r="B191" s="16"/>
      <c r="C191" s="45"/>
      <c r="D191" s="46"/>
      <c r="E191" s="47"/>
    </row>
    <row r="192" spans="2:5">
      <c r="B192" s="16"/>
      <c r="C192" s="45"/>
      <c r="D192" s="46"/>
      <c r="E192" s="47"/>
    </row>
    <row r="193" spans="2:5">
      <c r="B193" s="16"/>
      <c r="C193" s="45"/>
      <c r="D193" s="46"/>
      <c r="E193" s="47"/>
    </row>
    <row r="194" spans="2:5">
      <c r="B194" s="16"/>
      <c r="C194" s="21"/>
      <c r="D194" s="18"/>
      <c r="E194" s="19"/>
    </row>
    <row r="195" spans="2:5">
      <c r="B195" s="16"/>
      <c r="C195" s="38"/>
      <c r="D195" s="18"/>
      <c r="E195" s="19"/>
    </row>
    <row r="196" spans="2:5">
      <c r="B196" s="16"/>
      <c r="C196" s="45"/>
      <c r="D196" s="46"/>
      <c r="E196" s="47"/>
    </row>
    <row r="197" spans="2:5">
      <c r="B197" s="16"/>
      <c r="C197" s="45"/>
      <c r="D197" s="46"/>
      <c r="E197" s="47"/>
    </row>
    <row r="198" spans="2:5">
      <c r="B198" s="16"/>
      <c r="C198" s="45"/>
      <c r="D198" s="46"/>
      <c r="E198" s="47"/>
    </row>
    <row r="199" spans="2:5">
      <c r="B199" s="16"/>
      <c r="C199" s="21"/>
      <c r="D199" s="18"/>
      <c r="E199" s="19"/>
    </row>
    <row r="200" spans="2:5">
      <c r="B200" s="16"/>
      <c r="C200" s="38"/>
      <c r="D200" s="18"/>
      <c r="E200" s="19"/>
    </row>
    <row r="201" spans="2:5">
      <c r="B201" s="16"/>
      <c r="C201" s="45"/>
      <c r="D201" s="46"/>
      <c r="E201" s="47"/>
    </row>
    <row r="202" spans="2:5">
      <c r="B202" s="16"/>
      <c r="C202" s="45"/>
      <c r="D202" s="46"/>
      <c r="E202" s="47"/>
    </row>
    <row r="203" spans="2:5">
      <c r="B203" s="16"/>
      <c r="C203" s="45"/>
      <c r="D203" s="46"/>
      <c r="E203" s="47"/>
    </row>
    <row r="204" spans="2:5">
      <c r="B204" s="16"/>
      <c r="C204" s="21"/>
      <c r="D204" s="18"/>
      <c r="E204" s="19"/>
    </row>
    <row r="205" spans="2:5">
      <c r="B205" s="16"/>
      <c r="C205" s="38"/>
      <c r="D205" s="18"/>
      <c r="E205" s="19"/>
    </row>
    <row r="206" spans="2:5">
      <c r="B206" s="16"/>
      <c r="C206" s="45"/>
      <c r="D206" s="46"/>
      <c r="E206" s="47"/>
    </row>
    <row r="207" spans="2:5">
      <c r="B207" s="16"/>
      <c r="C207" s="45"/>
      <c r="D207" s="46"/>
      <c r="E207" s="47"/>
    </row>
    <row r="208" spans="2:5">
      <c r="B208" s="16"/>
      <c r="C208" s="45"/>
      <c r="D208" s="46"/>
      <c r="E208" s="47"/>
    </row>
    <row r="209" spans="2:5">
      <c r="B209" s="16"/>
      <c r="C209" s="21"/>
      <c r="D209" s="18"/>
      <c r="E209" s="19"/>
    </row>
    <row r="210" spans="2:5">
      <c r="B210" s="16"/>
      <c r="C210" s="38"/>
      <c r="D210" s="18"/>
      <c r="E210" s="19"/>
    </row>
    <row r="211" spans="2:5">
      <c r="B211" s="16"/>
      <c r="C211" s="45"/>
      <c r="D211" s="46"/>
      <c r="E211" s="47"/>
    </row>
    <row r="212" spans="2:5">
      <c r="B212" s="16"/>
      <c r="C212" s="45"/>
      <c r="D212" s="46"/>
      <c r="E212" s="47"/>
    </row>
    <row r="213" spans="2:5">
      <c r="B213" s="16"/>
      <c r="C213" s="45"/>
      <c r="D213" s="46"/>
      <c r="E213" s="47"/>
    </row>
    <row r="214" spans="2:5">
      <c r="B214" s="16"/>
      <c r="C214" s="21"/>
      <c r="D214" s="18"/>
      <c r="E214" s="19"/>
    </row>
    <row r="215" spans="2:5">
      <c r="B215" s="16"/>
      <c r="C215" s="38"/>
      <c r="D215" s="18"/>
      <c r="E215" s="19"/>
    </row>
    <row r="216" spans="2:5">
      <c r="B216" s="16"/>
      <c r="C216" s="45"/>
      <c r="D216" s="46"/>
      <c r="E216" s="47"/>
    </row>
    <row r="217" spans="2:5">
      <c r="B217" s="16"/>
      <c r="C217" s="45"/>
      <c r="D217" s="46"/>
      <c r="E217" s="47"/>
    </row>
    <row r="218" spans="2:5">
      <c r="B218" s="16"/>
      <c r="C218" s="45"/>
      <c r="D218" s="46"/>
      <c r="E218" s="47"/>
    </row>
    <row r="219" spans="2:5">
      <c r="B219" s="16"/>
      <c r="C219" s="21"/>
      <c r="D219" s="18"/>
      <c r="E219" s="19"/>
    </row>
    <row r="220" spans="2:5">
      <c r="B220" s="16"/>
      <c r="C220" s="38"/>
      <c r="D220" s="18"/>
      <c r="E220" s="19"/>
    </row>
    <row r="221" spans="2:5">
      <c r="B221" s="16"/>
      <c r="C221" s="45"/>
      <c r="D221" s="46"/>
      <c r="E221" s="47"/>
    </row>
    <row r="222" spans="2:5">
      <c r="B222" s="16"/>
      <c r="C222" s="45"/>
      <c r="D222" s="46"/>
      <c r="E222" s="47"/>
    </row>
    <row r="223" spans="2:5">
      <c r="B223" s="16"/>
      <c r="C223" s="45"/>
      <c r="D223" s="46"/>
      <c r="E223" s="47"/>
    </row>
    <row r="224" spans="2:5">
      <c r="B224" s="16"/>
      <c r="C224" s="21"/>
      <c r="D224" s="18"/>
      <c r="E224" s="19"/>
    </row>
    <row r="225" spans="2:5">
      <c r="B225" s="16"/>
      <c r="C225" s="38"/>
      <c r="D225" s="18"/>
      <c r="E225" s="19"/>
    </row>
    <row r="226" spans="2:5">
      <c r="B226" s="16"/>
    </row>
  </sheetData>
  <conditionalFormatting sqref="C17:E225">
    <cfRule type="expression" dxfId="209" priority="1">
      <formula>$D17&gt;#REF!</formula>
    </cfRule>
    <cfRule type="expression" dxfId="208" priority="2">
      <formula>#REF!&gt;#REF!</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V338"/>
  <sheetViews>
    <sheetView tabSelected="1" zoomScale="90" zoomScaleNormal="90" workbookViewId="0">
      <pane ySplit="8" topLeftCell="A9" activePane="bottomLeft" state="frozen"/>
      <selection pane="bottomLeft" activeCell="C26" sqref="C26"/>
    </sheetView>
  </sheetViews>
  <sheetFormatPr defaultColWidth="9.42578125" defaultRowHeight="15"/>
  <cols>
    <col min="1" max="1" width="9.42578125" style="1"/>
    <col min="2" max="2" width="35.42578125" style="31" bestFit="1" customWidth="1"/>
    <col min="3" max="3" width="22.42578125" style="1" bestFit="1" customWidth="1"/>
    <col min="4" max="5" width="18.85546875" style="1" customWidth="1"/>
    <col min="6" max="6" width="1.5703125" style="1" customWidth="1"/>
    <col min="7" max="9" width="18.85546875" style="1" customWidth="1"/>
    <col min="10" max="10" width="1.5703125" style="1" customWidth="1"/>
    <col min="11" max="13" width="18.85546875" style="1" customWidth="1"/>
    <col min="14" max="14" width="1.5703125" style="1" customWidth="1"/>
    <col min="15" max="17" width="18.85546875" style="1" customWidth="1"/>
    <col min="18" max="18" width="1.5703125" style="1" customWidth="1"/>
    <col min="19" max="21" width="18.85546875" style="1" customWidth="1"/>
    <col min="22" max="16384" width="9.42578125" style="1"/>
  </cols>
  <sheetData>
    <row r="1" spans="2:21" ht="15" customHeight="1">
      <c r="B1" s="27"/>
      <c r="C1" s="3"/>
      <c r="D1" s="3"/>
      <c r="E1" s="3"/>
    </row>
    <row r="2" spans="2:21">
      <c r="B2" s="28"/>
      <c r="C2" s="2"/>
      <c r="D2" s="2"/>
      <c r="E2" s="3"/>
      <c r="F2" s="4"/>
    </row>
    <row r="3" spans="2:21">
      <c r="B3" s="28"/>
      <c r="C3" s="2"/>
      <c r="D3" s="2"/>
      <c r="E3" s="2"/>
      <c r="F3" s="4"/>
      <c r="I3" s="16"/>
    </row>
    <row r="4" spans="2:21">
      <c r="B4" s="29"/>
      <c r="C4" s="2"/>
      <c r="D4" s="2"/>
      <c r="E4" s="2"/>
      <c r="F4" s="4"/>
    </row>
    <row r="5" spans="2:21">
      <c r="B5" s="30"/>
      <c r="F5" s="4"/>
    </row>
    <row r="6" spans="2:21" ht="18">
      <c r="B6" s="59" t="s">
        <v>9</v>
      </c>
      <c r="C6" s="58"/>
      <c r="D6" s="58"/>
      <c r="E6" s="58"/>
      <c r="F6" s="57"/>
      <c r="G6" s="58"/>
      <c r="H6" s="58"/>
      <c r="I6" s="58"/>
      <c r="J6" s="58"/>
      <c r="K6" s="58"/>
      <c r="L6" s="58"/>
      <c r="M6" s="58"/>
      <c r="N6" s="58"/>
      <c r="O6" s="58"/>
      <c r="P6" s="58"/>
      <c r="Q6" s="58"/>
      <c r="R6" s="58"/>
      <c r="S6" s="58"/>
      <c r="T6" s="58"/>
      <c r="U6" s="58"/>
    </row>
    <row r="7" spans="2:21">
      <c r="B7" s="60"/>
      <c r="C7" s="106" t="s">
        <v>13</v>
      </c>
      <c r="D7" s="107"/>
      <c r="E7" s="108"/>
      <c r="F7" s="57"/>
      <c r="G7" s="106" t="s">
        <v>10</v>
      </c>
      <c r="H7" s="107"/>
      <c r="I7" s="108"/>
      <c r="J7" s="58"/>
      <c r="K7" s="106" t="s">
        <v>15</v>
      </c>
      <c r="L7" s="107"/>
      <c r="M7" s="108"/>
      <c r="N7" s="58"/>
      <c r="O7" s="106" t="s">
        <v>16</v>
      </c>
      <c r="P7" s="107"/>
      <c r="Q7" s="108"/>
      <c r="R7" s="58"/>
      <c r="S7" s="106" t="s">
        <v>20</v>
      </c>
      <c r="T7" s="107"/>
      <c r="U7" s="108"/>
    </row>
    <row r="8" spans="2:21" ht="33" customHeight="1">
      <c r="B8" s="61" t="s">
        <v>8</v>
      </c>
      <c r="C8" s="55" t="s">
        <v>2</v>
      </c>
      <c r="D8" s="56" t="s">
        <v>12</v>
      </c>
      <c r="E8" s="56" t="s">
        <v>11</v>
      </c>
      <c r="F8" s="57"/>
      <c r="G8" s="62" t="s">
        <v>2</v>
      </c>
      <c r="H8" s="56" t="s">
        <v>12</v>
      </c>
      <c r="I8" s="56" t="s">
        <v>11</v>
      </c>
      <c r="J8" s="58"/>
      <c r="K8" s="62" t="s">
        <v>2</v>
      </c>
      <c r="L8" s="56" t="s">
        <v>12</v>
      </c>
      <c r="M8" s="56" t="s">
        <v>11</v>
      </c>
      <c r="N8" s="58"/>
      <c r="O8" s="62" t="s">
        <v>2</v>
      </c>
      <c r="P8" s="56" t="s">
        <v>12</v>
      </c>
      <c r="Q8" s="55" t="s">
        <v>11</v>
      </c>
      <c r="R8" s="58"/>
      <c r="S8" s="62" t="s">
        <v>2</v>
      </c>
      <c r="T8" s="56" t="s">
        <v>12</v>
      </c>
      <c r="U8" s="55" t="s">
        <v>11</v>
      </c>
    </row>
    <row r="9" spans="2:21" s="33" customFormat="1" ht="14.25">
      <c r="B9" s="35"/>
      <c r="C9" s="34"/>
      <c r="D9" s="34"/>
      <c r="E9" s="34"/>
      <c r="G9" s="34"/>
      <c r="H9" s="34"/>
      <c r="I9" s="34"/>
      <c r="K9" s="34"/>
      <c r="L9" s="34"/>
      <c r="M9" s="34"/>
      <c r="O9" s="34"/>
      <c r="P9" s="34"/>
      <c r="Q9" s="34"/>
      <c r="S9" s="34"/>
      <c r="T9" s="34"/>
      <c r="U9" s="34"/>
    </row>
    <row r="10" spans="2:21" s="33" customFormat="1" thickBot="1">
      <c r="B10" s="73">
        <v>46227</v>
      </c>
      <c r="C10" s="78">
        <f>+G10+K10+O10+S10</f>
        <v>9187</v>
      </c>
      <c r="D10" s="85">
        <f>+E10/C10</f>
        <v>10.332994448677479</v>
      </c>
      <c r="E10" s="79">
        <f>ROUND(I10+M10+Q10+U10,2)</f>
        <v>94929.22</v>
      </c>
      <c r="G10" s="78">
        <v>9187</v>
      </c>
      <c r="H10" s="85">
        <v>10.332993999999999</v>
      </c>
      <c r="I10" s="80">
        <f>ROUND(G10*H10,2)</f>
        <v>94929.22</v>
      </c>
      <c r="K10" s="78">
        <v>0</v>
      </c>
      <c r="L10" s="85">
        <v>0</v>
      </c>
      <c r="M10" s="80">
        <f>ROUND(K10*L10,2)</f>
        <v>0</v>
      </c>
      <c r="O10" s="78">
        <v>0</v>
      </c>
      <c r="P10" s="85">
        <v>0</v>
      </c>
      <c r="Q10" s="80">
        <f>ROUND(O10*P10,2)</f>
        <v>0</v>
      </c>
      <c r="S10" s="78">
        <v>0</v>
      </c>
      <c r="T10" s="85">
        <v>0</v>
      </c>
      <c r="U10" s="80">
        <f>ROUND(S10*T10,2)</f>
        <v>0</v>
      </c>
    </row>
    <row r="11" spans="2:21" s="33" customFormat="1" thickBot="1">
      <c r="B11" s="76" t="str">
        <f>""&amp;TEXT(MIN(B10),"mmm dd")&amp;" - "&amp;TEXT(MAX(B10),"mmm dd")</f>
        <v>Jul 24 - Jul 24</v>
      </c>
      <c r="C11" s="74">
        <f>C10</f>
        <v>9187</v>
      </c>
      <c r="D11" s="86">
        <f t="shared" ref="D11:E11" si="0">D10</f>
        <v>10.332994448677479</v>
      </c>
      <c r="E11" s="89">
        <f t="shared" si="0"/>
        <v>94929.22</v>
      </c>
      <c r="G11" s="74">
        <f>G10</f>
        <v>9187</v>
      </c>
      <c r="H11" s="86">
        <f>I11/G11</f>
        <v>10.332994448677479</v>
      </c>
      <c r="I11" s="81">
        <f>I10</f>
        <v>94929.22</v>
      </c>
      <c r="K11" s="74">
        <f>K10</f>
        <v>0</v>
      </c>
      <c r="L11" s="86" t="e">
        <f>M11/K11</f>
        <v>#DIV/0!</v>
      </c>
      <c r="M11" s="81">
        <f>M10</f>
        <v>0</v>
      </c>
      <c r="O11" s="74">
        <f>O10</f>
        <v>0</v>
      </c>
      <c r="P11" s="86" t="e">
        <f>Q11/O11</f>
        <v>#DIV/0!</v>
      </c>
      <c r="Q11" s="81">
        <f>Q10</f>
        <v>0</v>
      </c>
      <c r="S11" s="74">
        <f>S10</f>
        <v>0</v>
      </c>
      <c r="T11" s="86" t="e">
        <f>U11/S11</f>
        <v>#DIV/0!</v>
      </c>
      <c r="U11" s="81">
        <f>U10</f>
        <v>0</v>
      </c>
    </row>
    <row r="12" spans="2:21" s="33" customFormat="1" ht="14.25">
      <c r="B12" s="16"/>
      <c r="C12" s="34"/>
      <c r="D12" s="34"/>
      <c r="E12" s="90"/>
      <c r="G12" s="34"/>
      <c r="H12" s="34"/>
      <c r="I12" s="34"/>
      <c r="K12" s="34"/>
      <c r="L12" s="34"/>
      <c r="M12" s="34"/>
      <c r="O12" s="34"/>
      <c r="P12" s="91"/>
      <c r="Q12" s="34"/>
      <c r="S12" s="34"/>
      <c r="T12" s="91"/>
      <c r="U12" s="34"/>
    </row>
    <row r="13" spans="2:21" s="33" customFormat="1" ht="14.25">
      <c r="B13" s="16">
        <f>B10+3</f>
        <v>46230</v>
      </c>
      <c r="C13" s="77">
        <f>G13+K13+O13+S13</f>
        <v>9401</v>
      </c>
      <c r="D13" s="87">
        <f>ROUND(E13/C13,4)</f>
        <v>10.0931</v>
      </c>
      <c r="E13" s="18">
        <f>+I13+M13+Q13+U13</f>
        <v>94884.83</v>
      </c>
      <c r="G13" s="77">
        <v>9401</v>
      </c>
      <c r="H13" s="87">
        <v>10.093057</v>
      </c>
      <c r="I13" s="19">
        <f>ROUND(G13*H13,2)</f>
        <v>94884.83</v>
      </c>
      <c r="K13" s="77">
        <v>0</v>
      </c>
      <c r="L13" s="87">
        <v>0</v>
      </c>
      <c r="M13" s="19">
        <f>ROUND(K13*L13,2)</f>
        <v>0</v>
      </c>
      <c r="O13" s="77">
        <v>0</v>
      </c>
      <c r="P13" s="87">
        <v>0</v>
      </c>
      <c r="Q13" s="19">
        <f>ROUND(O13*P13,2)</f>
        <v>0</v>
      </c>
      <c r="S13" s="77">
        <v>0</v>
      </c>
      <c r="T13" s="87">
        <v>0</v>
      </c>
      <c r="U13" s="19">
        <f>ROUND(S13*T13,2)</f>
        <v>0</v>
      </c>
    </row>
    <row r="14" spans="2:21" s="33" customFormat="1" ht="14.25">
      <c r="B14" s="16">
        <f>B13+1</f>
        <v>46231</v>
      </c>
      <c r="C14" s="77">
        <f>G14+K14+O14+S14</f>
        <v>9281</v>
      </c>
      <c r="D14" s="87">
        <f>ROUND(E14/C14,4)</f>
        <v>10.2235</v>
      </c>
      <c r="E14" s="18">
        <f>+I14+M14+Q14+U14</f>
        <v>94884.4</v>
      </c>
      <c r="G14" s="77">
        <v>9281</v>
      </c>
      <c r="H14" s="87">
        <v>10.223509999999999</v>
      </c>
      <c r="I14" s="19">
        <f t="shared" ref="I14:I17" si="1">ROUND(G14*H14,2)</f>
        <v>94884.4</v>
      </c>
      <c r="K14" s="77">
        <v>0</v>
      </c>
      <c r="L14" s="87">
        <v>0</v>
      </c>
      <c r="M14" s="19">
        <f t="shared" ref="M14:M17" si="2">ROUND(K14*L14,2)</f>
        <v>0</v>
      </c>
      <c r="O14" s="77">
        <v>0</v>
      </c>
      <c r="P14" s="87">
        <v>0</v>
      </c>
      <c r="Q14" s="19">
        <f t="shared" ref="Q14:Q17" si="3">ROUND(O14*P14,2)</f>
        <v>0</v>
      </c>
      <c r="S14" s="77">
        <v>0</v>
      </c>
      <c r="T14" s="87">
        <v>0</v>
      </c>
      <c r="U14" s="19">
        <f t="shared" ref="U14:U17" si="4">ROUND(S14*T14,2)</f>
        <v>0</v>
      </c>
    </row>
    <row r="15" spans="2:21" s="33" customFormat="1" ht="14.25">
      <c r="B15" s="16">
        <f t="shared" ref="B15:B17" si="5">B14+1</f>
        <v>46232</v>
      </c>
      <c r="C15" s="77">
        <f>G15+K15+O15+S15</f>
        <v>9173</v>
      </c>
      <c r="D15" s="87">
        <f>ROUND(E15/C15,4)</f>
        <v>10.343999999999999</v>
      </c>
      <c r="E15" s="18">
        <f t="shared" ref="E15:E17" si="6">+I15+M15+Q15+U15</f>
        <v>94885.4</v>
      </c>
      <c r="G15" s="77">
        <v>9173</v>
      </c>
      <c r="H15" s="87">
        <v>10.343988</v>
      </c>
      <c r="I15" s="19">
        <f t="shared" si="1"/>
        <v>94885.4</v>
      </c>
      <c r="K15" s="77">
        <v>0</v>
      </c>
      <c r="L15" s="87">
        <v>0</v>
      </c>
      <c r="M15" s="19">
        <f t="shared" si="2"/>
        <v>0</v>
      </c>
      <c r="O15" s="77">
        <v>0</v>
      </c>
      <c r="P15" s="87">
        <v>0</v>
      </c>
      <c r="Q15" s="19">
        <f t="shared" si="3"/>
        <v>0</v>
      </c>
      <c r="S15" s="77">
        <v>0</v>
      </c>
      <c r="T15" s="87">
        <v>0</v>
      </c>
      <c r="U15" s="19">
        <f t="shared" si="4"/>
        <v>0</v>
      </c>
    </row>
    <row r="16" spans="2:21" s="33" customFormat="1" ht="14.25">
      <c r="B16" s="16">
        <f t="shared" si="5"/>
        <v>46233</v>
      </c>
      <c r="C16" s="77">
        <f>G16+K16+O16+S16</f>
        <v>8918</v>
      </c>
      <c r="D16" s="87">
        <f>ROUND(E16/C16,4)</f>
        <v>10.639900000000001</v>
      </c>
      <c r="E16" s="18">
        <f t="shared" si="6"/>
        <v>94887.06</v>
      </c>
      <c r="G16" s="77">
        <v>8918</v>
      </c>
      <c r="H16" s="87">
        <v>10.639948</v>
      </c>
      <c r="I16" s="19">
        <f t="shared" si="1"/>
        <v>94887.06</v>
      </c>
      <c r="K16" s="77">
        <v>0</v>
      </c>
      <c r="L16" s="87">
        <v>0</v>
      </c>
      <c r="M16" s="19">
        <f t="shared" si="2"/>
        <v>0</v>
      </c>
      <c r="O16" s="77">
        <v>0</v>
      </c>
      <c r="P16" s="87">
        <v>0</v>
      </c>
      <c r="Q16" s="19">
        <f t="shared" si="3"/>
        <v>0</v>
      </c>
      <c r="S16" s="77">
        <v>0</v>
      </c>
      <c r="T16" s="87">
        <v>0</v>
      </c>
      <c r="U16" s="19">
        <f t="shared" si="4"/>
        <v>0</v>
      </c>
    </row>
    <row r="17" spans="2:21" s="33" customFormat="1" thickBot="1">
      <c r="B17" s="73">
        <f t="shared" si="5"/>
        <v>46234</v>
      </c>
      <c r="C17" s="78">
        <f>G17+K17+O17+S17</f>
        <v>9045</v>
      </c>
      <c r="D17" s="85">
        <f>ROUND(E17/C17,4)</f>
        <v>10.4907</v>
      </c>
      <c r="E17" s="79">
        <f t="shared" si="6"/>
        <v>94888.52</v>
      </c>
      <c r="G17" s="78">
        <v>9045</v>
      </c>
      <c r="H17" s="85">
        <v>10.490715</v>
      </c>
      <c r="I17" s="80">
        <f t="shared" si="1"/>
        <v>94888.52</v>
      </c>
      <c r="K17" s="78">
        <v>0</v>
      </c>
      <c r="L17" s="85">
        <v>0</v>
      </c>
      <c r="M17" s="80">
        <f t="shared" si="2"/>
        <v>0</v>
      </c>
      <c r="O17" s="78">
        <v>0</v>
      </c>
      <c r="P17" s="85">
        <v>0</v>
      </c>
      <c r="Q17" s="80">
        <f t="shared" si="3"/>
        <v>0</v>
      </c>
      <c r="S17" s="78">
        <v>0</v>
      </c>
      <c r="T17" s="85">
        <v>0</v>
      </c>
      <c r="U17" s="80">
        <f t="shared" si="4"/>
        <v>0</v>
      </c>
    </row>
    <row r="18" spans="2:21" s="33" customFormat="1" thickBot="1">
      <c r="B18" s="76" t="str">
        <f>""&amp;TEXT(MIN(B13:B17),"mmm dd")&amp;" - "&amp;TEXT(MAX(B13:B17),"mmm dd")</f>
        <v>Jul 27 - Jul 31</v>
      </c>
      <c r="C18" s="74">
        <f>SUM(C13:C17)</f>
        <v>45818</v>
      </c>
      <c r="D18" s="86">
        <f>E18/C18</f>
        <v>10.354668689161466</v>
      </c>
      <c r="E18" s="89">
        <f>SUM(E13:E17)</f>
        <v>474430.21</v>
      </c>
      <c r="G18" s="74">
        <f>SUM(G13:G17)</f>
        <v>45818</v>
      </c>
      <c r="H18" s="86">
        <f>I18/G18</f>
        <v>10.354668689161466</v>
      </c>
      <c r="I18" s="81">
        <f>SUM(I13:I17)</f>
        <v>474430.21</v>
      </c>
      <c r="K18" s="74">
        <f>SUM(K13:K17)</f>
        <v>0</v>
      </c>
      <c r="L18" s="86" t="e">
        <f>M18/K18</f>
        <v>#DIV/0!</v>
      </c>
      <c r="M18" s="81">
        <f>SUM(M13:M17)</f>
        <v>0</v>
      </c>
      <c r="O18" s="74">
        <f>SUM(O13:O17)</f>
        <v>0</v>
      </c>
      <c r="P18" s="86" t="e">
        <f>Q18/O18</f>
        <v>#DIV/0!</v>
      </c>
      <c r="Q18" s="81">
        <f>SUM(Q13:Q17)</f>
        <v>0</v>
      </c>
      <c r="S18" s="74">
        <f>SUM(S13:S17)</f>
        <v>0</v>
      </c>
      <c r="T18" s="86" t="e">
        <f>U18/S18</f>
        <v>#DIV/0!</v>
      </c>
      <c r="U18" s="81">
        <f>SUM(U13:U17)</f>
        <v>0</v>
      </c>
    </row>
    <row r="19" spans="2:21" s="33" customFormat="1" ht="14.25">
      <c r="B19" s="70"/>
      <c r="C19" s="75"/>
      <c r="D19" s="88"/>
      <c r="E19" s="40"/>
      <c r="G19" s="75"/>
      <c r="H19" s="88"/>
      <c r="I19" s="36"/>
      <c r="K19" s="75"/>
      <c r="L19" s="88"/>
      <c r="M19" s="36"/>
      <c r="O19" s="75"/>
      <c r="P19" s="88"/>
      <c r="Q19" s="36"/>
      <c r="S19" s="75"/>
      <c r="T19" s="88"/>
      <c r="U19" s="36"/>
    </row>
    <row r="20" spans="2:21" s="33" customFormat="1" ht="14.25">
      <c r="B20" s="16">
        <f>B17+3</f>
        <v>46237</v>
      </c>
      <c r="C20" s="77">
        <f>G20+K20+O20+S20</f>
        <v>8852</v>
      </c>
      <c r="D20" s="87">
        <f>ROUND(E20/C20,4)</f>
        <v>10.718999999999999</v>
      </c>
      <c r="E20" s="18">
        <f>+I20+M20+Q20+U20</f>
        <v>94884.72</v>
      </c>
      <c r="G20" s="77">
        <v>8852</v>
      </c>
      <c r="H20" s="87">
        <v>10.719015000000001</v>
      </c>
      <c r="I20" s="19">
        <f>ROUND(G20*H20,2)</f>
        <v>94884.72</v>
      </c>
      <c r="K20" s="77">
        <v>0</v>
      </c>
      <c r="L20" s="87">
        <v>0</v>
      </c>
      <c r="M20" s="19">
        <f>ROUND(K20*L20,2)</f>
        <v>0</v>
      </c>
      <c r="O20" s="77">
        <v>0</v>
      </c>
      <c r="P20" s="87">
        <v>0</v>
      </c>
      <c r="Q20" s="19">
        <f>ROUND(O20*P20,2)</f>
        <v>0</v>
      </c>
      <c r="S20" s="77">
        <v>0</v>
      </c>
      <c r="T20" s="87">
        <v>0</v>
      </c>
      <c r="U20" s="19">
        <f>ROUND(S20*T20,2)</f>
        <v>0</v>
      </c>
    </row>
    <row r="21" spans="2:21" s="33" customFormat="1" ht="14.25">
      <c r="B21" s="16">
        <f>B20+1</f>
        <v>46238</v>
      </c>
      <c r="C21" s="77">
        <f>G21+K21+O21+S21</f>
        <v>8803</v>
      </c>
      <c r="D21" s="87">
        <f>ROUND(E21/C21,4)</f>
        <v>10.778499999999999</v>
      </c>
      <c r="E21" s="18">
        <f>+I21+M21+Q21+U21</f>
        <v>94883.56</v>
      </c>
      <c r="G21" s="77">
        <v>8803</v>
      </c>
      <c r="H21" s="87">
        <v>10.778548000000001</v>
      </c>
      <c r="I21" s="19">
        <f>ROUND(G21*H21,2)</f>
        <v>94883.56</v>
      </c>
      <c r="K21" s="77">
        <v>0</v>
      </c>
      <c r="L21" s="87">
        <v>0</v>
      </c>
      <c r="M21" s="19">
        <v>0</v>
      </c>
      <c r="O21" s="77">
        <v>0</v>
      </c>
      <c r="P21" s="87">
        <v>0</v>
      </c>
      <c r="Q21" s="19">
        <v>0</v>
      </c>
      <c r="S21" s="77">
        <v>0</v>
      </c>
      <c r="T21" s="87">
        <v>0</v>
      </c>
      <c r="U21" s="19">
        <v>0</v>
      </c>
    </row>
    <row r="22" spans="2:21" s="33" customFormat="1" ht="14.25">
      <c r="B22" s="16">
        <f t="shared" ref="B22:B24" si="7">B21+1</f>
        <v>46239</v>
      </c>
      <c r="C22" s="77">
        <f>G22+K22+O22+S22</f>
        <v>8989</v>
      </c>
      <c r="D22" s="87">
        <f>ROUND(E22/C22,4)</f>
        <v>10.5557</v>
      </c>
      <c r="E22" s="18">
        <f>+I22+M22+Q22+U22</f>
        <v>94885.19</v>
      </c>
      <c r="G22" s="77">
        <v>8989</v>
      </c>
      <c r="H22" s="87">
        <v>10.5557</v>
      </c>
      <c r="I22" s="19">
        <f>ROUND(G22*H22,2)</f>
        <v>94885.19</v>
      </c>
      <c r="K22" s="77">
        <v>0</v>
      </c>
      <c r="L22" s="87">
        <v>0</v>
      </c>
      <c r="M22" s="19">
        <v>0</v>
      </c>
      <c r="O22" s="77">
        <v>0</v>
      </c>
      <c r="P22" s="87">
        <v>0</v>
      </c>
      <c r="Q22" s="19">
        <v>0</v>
      </c>
      <c r="S22" s="77">
        <v>0</v>
      </c>
      <c r="T22" s="87">
        <v>0</v>
      </c>
      <c r="U22" s="19">
        <v>0</v>
      </c>
    </row>
    <row r="23" spans="2:21" s="33" customFormat="1" ht="14.25">
      <c r="B23" s="16">
        <f t="shared" si="7"/>
        <v>46240</v>
      </c>
      <c r="C23" s="77">
        <f>G23+K23+O23+S23</f>
        <v>8854</v>
      </c>
      <c r="D23" s="87">
        <f>ROUND(E23/C23,4)</f>
        <v>10.717000000000001</v>
      </c>
      <c r="E23" s="18">
        <f>+I23+M23+Q23+U23</f>
        <v>94888.320000000007</v>
      </c>
      <c r="G23" s="77">
        <v>8854</v>
      </c>
      <c r="H23" s="87">
        <v>10.717000000000001</v>
      </c>
      <c r="I23" s="19">
        <f>ROUND(G23*H23,2)</f>
        <v>94888.320000000007</v>
      </c>
      <c r="K23" s="77">
        <v>0</v>
      </c>
      <c r="L23" s="87">
        <v>0</v>
      </c>
      <c r="M23" s="19">
        <v>0</v>
      </c>
      <c r="O23" s="77">
        <v>0</v>
      </c>
      <c r="P23" s="87">
        <v>0</v>
      </c>
      <c r="Q23" s="19">
        <v>0</v>
      </c>
      <c r="S23" s="77">
        <v>0</v>
      </c>
      <c r="T23" s="87">
        <v>0</v>
      </c>
      <c r="U23" s="19">
        <v>0</v>
      </c>
    </row>
    <row r="24" spans="2:21" s="33" customFormat="1" thickBot="1">
      <c r="B24" s="73">
        <f t="shared" si="7"/>
        <v>46241</v>
      </c>
      <c r="C24" s="78">
        <f>G24+K24+O24+S24</f>
        <v>8778</v>
      </c>
      <c r="D24" s="85">
        <f>ROUND(E24/C24,4)</f>
        <v>10.8093</v>
      </c>
      <c r="E24" s="79">
        <f>+I24+M24+Q24+U24</f>
        <v>94884.04</v>
      </c>
      <c r="G24" s="78">
        <v>8778</v>
      </c>
      <c r="H24" s="85">
        <v>10.8093</v>
      </c>
      <c r="I24" s="80">
        <f>ROUND(G24*H24,2)</f>
        <v>94884.04</v>
      </c>
      <c r="K24" s="77">
        <v>0</v>
      </c>
      <c r="L24" s="87">
        <v>0</v>
      </c>
      <c r="M24" s="19">
        <v>0</v>
      </c>
      <c r="O24" s="77">
        <v>0</v>
      </c>
      <c r="P24" s="87">
        <v>0</v>
      </c>
      <c r="Q24" s="19">
        <v>0</v>
      </c>
      <c r="S24" s="77">
        <v>0</v>
      </c>
      <c r="T24" s="87">
        <v>0</v>
      </c>
      <c r="U24" s="19">
        <v>0</v>
      </c>
    </row>
    <row r="25" spans="2:21" s="33" customFormat="1" thickBot="1">
      <c r="B25" s="76" t="str">
        <f>""&amp;TEXT(MIN(B20:B24),"mmm dd")&amp;" - "&amp;TEXT(MAX(B20:B24),"mmm dd")</f>
        <v>Aug 03 - Aug 07</v>
      </c>
      <c r="C25" s="74">
        <f>SUM(C20:C24)</f>
        <v>44276</v>
      </c>
      <c r="D25" s="86">
        <f>E25/C25</f>
        <v>10.71519175173909</v>
      </c>
      <c r="E25" s="89">
        <f>SUM(E20:E24)</f>
        <v>474425.82999999996</v>
      </c>
      <c r="G25" s="74">
        <f>SUM(G20:G24)</f>
        <v>44276</v>
      </c>
      <c r="H25" s="86">
        <f>I25/G25</f>
        <v>10.71519175173909</v>
      </c>
      <c r="I25" s="81">
        <f>SUM(I20:I24)</f>
        <v>474425.82999999996</v>
      </c>
      <c r="K25" s="74">
        <f>SUM(K20:K24)</f>
        <v>0</v>
      </c>
      <c r="L25" s="86" t="e">
        <f>M25/K25</f>
        <v>#DIV/0!</v>
      </c>
      <c r="M25" s="81">
        <f>SUM(M20:M24)</f>
        <v>0</v>
      </c>
      <c r="O25" s="74">
        <f>SUM(O20:O24)</f>
        <v>0</v>
      </c>
      <c r="P25" s="86" t="e">
        <f>Q25/O25</f>
        <v>#DIV/0!</v>
      </c>
      <c r="Q25" s="81">
        <f>SUM(Q20:Q24)</f>
        <v>0</v>
      </c>
      <c r="S25" s="74">
        <f>SUM(S20:S24)</f>
        <v>0</v>
      </c>
      <c r="T25" s="86" t="e">
        <f>U25/S25</f>
        <v>#DIV/0!</v>
      </c>
      <c r="U25" s="81">
        <f>SUM(U20:U24)</f>
        <v>0</v>
      </c>
    </row>
    <row r="26" spans="2:21" s="33" customFormat="1" thickBot="1">
      <c r="B26" s="99"/>
      <c r="C26" s="70"/>
      <c r="D26" s="40"/>
      <c r="E26" s="89"/>
      <c r="G26" s="70"/>
      <c r="H26" s="88"/>
      <c r="I26" s="81"/>
      <c r="K26" s="70"/>
      <c r="L26" s="88"/>
      <c r="M26" s="81"/>
      <c r="O26" s="70"/>
      <c r="P26" s="88"/>
      <c r="Q26" s="81"/>
      <c r="S26" s="70"/>
      <c r="T26" s="88"/>
      <c r="U26" s="81"/>
    </row>
    <row r="27" spans="2:21" s="33" customFormat="1" thickBot="1">
      <c r="B27" s="92" t="s">
        <v>13</v>
      </c>
      <c r="C27" s="92">
        <f>C11+C18+C25</f>
        <v>99281</v>
      </c>
      <c r="D27" s="94">
        <f>E27/C27</f>
        <v>10.513444264260031</v>
      </c>
      <c r="E27" s="95">
        <f>E11+E18+E25</f>
        <v>1043785.26</v>
      </c>
      <c r="G27" s="92">
        <f>G11+G18+G25</f>
        <v>99281</v>
      </c>
      <c r="H27" s="94">
        <f>I27/G27</f>
        <v>10.513444264260031</v>
      </c>
      <c r="I27" s="95">
        <f>I11+I18+I25</f>
        <v>1043785.26</v>
      </c>
      <c r="J27" s="96">
        <f>J11+J18</f>
        <v>0</v>
      </c>
      <c r="K27" s="92">
        <f>K11+K18+K25</f>
        <v>0</v>
      </c>
      <c r="L27" s="94" t="e">
        <f>M27/K27</f>
        <v>#DIV/0!</v>
      </c>
      <c r="M27" s="95">
        <f>M11+M18+M25</f>
        <v>0</v>
      </c>
      <c r="O27" s="92">
        <f>O11+O18+O25</f>
        <v>0</v>
      </c>
      <c r="P27" s="94" t="e">
        <f>Q27/O27</f>
        <v>#DIV/0!</v>
      </c>
      <c r="Q27" s="95">
        <f>Q11+Q18+Q25</f>
        <v>0</v>
      </c>
      <c r="S27" s="92">
        <f>S11+S18+S25</f>
        <v>0</v>
      </c>
      <c r="T27" s="94" t="e">
        <f>U27/S27</f>
        <v>#DIV/0!</v>
      </c>
      <c r="U27" s="95">
        <f>U11+U18+U25</f>
        <v>0</v>
      </c>
    </row>
    <row r="28" spans="2:21" s="33" customFormat="1" thickTop="1">
      <c r="B28" s="16"/>
      <c r="C28" s="34"/>
      <c r="D28" s="34"/>
      <c r="E28" s="34"/>
    </row>
    <row r="29" spans="2:21" s="33" customFormat="1" ht="14.25">
      <c r="B29" s="35"/>
      <c r="C29" s="34"/>
      <c r="D29" s="34"/>
      <c r="E29" s="34"/>
    </row>
    <row r="30" spans="2:21" s="33" customFormat="1" ht="14.25">
      <c r="B30" s="64"/>
      <c r="D30" s="46"/>
      <c r="E30" s="47"/>
      <c r="G30" s="45"/>
      <c r="H30" s="46"/>
      <c r="I30" s="47"/>
      <c r="K30" s="45"/>
      <c r="L30" s="46"/>
      <c r="M30" s="47"/>
      <c r="O30" s="45"/>
      <c r="P30" s="46"/>
      <c r="Q30" s="47"/>
      <c r="S30" s="45"/>
      <c r="T30" s="46"/>
      <c r="U30" s="47"/>
    </row>
    <row r="31" spans="2:21" s="33" customFormat="1" ht="14.25">
      <c r="B31" s="64"/>
      <c r="D31" s="46"/>
      <c r="E31" s="47"/>
      <c r="G31" s="45"/>
      <c r="H31" s="46"/>
      <c r="I31" s="47"/>
      <c r="K31" s="45"/>
      <c r="L31" s="46"/>
      <c r="M31" s="47"/>
      <c r="O31" s="45"/>
      <c r="P31" s="46"/>
      <c r="Q31" s="47"/>
      <c r="S31" s="45"/>
      <c r="T31" s="46"/>
      <c r="U31" s="47"/>
    </row>
    <row r="32" spans="2:21" s="33" customFormat="1" ht="14.25">
      <c r="B32" s="64"/>
      <c r="C32" s="45"/>
      <c r="D32" s="46"/>
      <c r="E32" s="47"/>
      <c r="G32" s="45"/>
      <c r="H32" s="46"/>
      <c r="I32" s="47"/>
      <c r="K32" s="45"/>
      <c r="L32" s="46"/>
      <c r="M32" s="47"/>
      <c r="O32" s="45"/>
      <c r="P32" s="46"/>
      <c r="Q32" s="47"/>
      <c r="S32" s="45"/>
      <c r="T32" s="46"/>
      <c r="U32" s="47"/>
    </row>
    <row r="33" spans="1:21" s="33" customFormat="1" ht="14.25">
      <c r="B33" s="64"/>
      <c r="C33" s="45"/>
      <c r="D33" s="46"/>
      <c r="E33" s="47"/>
      <c r="G33" s="45"/>
      <c r="H33" s="46"/>
      <c r="I33" s="47"/>
      <c r="K33" s="45"/>
      <c r="L33" s="46"/>
      <c r="M33" s="47"/>
      <c r="O33" s="45"/>
      <c r="P33" s="46"/>
      <c r="Q33" s="47"/>
      <c r="S33" s="45"/>
      <c r="T33" s="46"/>
      <c r="U33" s="47"/>
    </row>
    <row r="34" spans="1:21" s="33" customFormat="1" ht="14.25">
      <c r="B34" s="64"/>
      <c r="C34" s="45"/>
      <c r="D34" s="46"/>
      <c r="E34" s="47"/>
      <c r="G34" s="45"/>
      <c r="H34" s="46"/>
      <c r="I34" s="47"/>
      <c r="K34" s="45"/>
      <c r="L34" s="46"/>
      <c r="M34" s="47"/>
      <c r="O34" s="45"/>
      <c r="P34" s="46"/>
      <c r="Q34" s="47"/>
      <c r="S34" s="45"/>
      <c r="T34" s="46"/>
      <c r="U34" s="47"/>
    </row>
    <row r="35" spans="1:21" s="33" customFormat="1" ht="14.25">
      <c r="B35" s="65"/>
      <c r="C35" s="39"/>
      <c r="D35" s="40"/>
      <c r="E35" s="36"/>
      <c r="F35" s="36"/>
      <c r="G35" s="39"/>
      <c r="H35" s="40"/>
      <c r="I35" s="36"/>
      <c r="J35" s="36"/>
      <c r="K35" s="39"/>
      <c r="L35" s="40"/>
      <c r="M35" s="36"/>
      <c r="O35" s="39"/>
      <c r="P35" s="40"/>
      <c r="Q35" s="36"/>
      <c r="S35" s="39"/>
      <c r="T35" s="40"/>
      <c r="U35" s="36"/>
    </row>
    <row r="36" spans="1:21" s="33" customFormat="1" ht="14.25">
      <c r="B36" s="64"/>
      <c r="C36" s="45"/>
      <c r="D36" s="46"/>
      <c r="E36" s="47"/>
      <c r="H36" s="46"/>
      <c r="L36" s="46"/>
    </row>
    <row r="37" spans="1:21" s="33" customFormat="1" ht="14.25">
      <c r="A37" s="63"/>
      <c r="B37" s="69"/>
      <c r="C37" s="70"/>
      <c r="D37" s="71"/>
      <c r="E37" s="71"/>
      <c r="F37" s="72"/>
      <c r="G37" s="70"/>
      <c r="H37" s="71"/>
      <c r="I37" s="71"/>
      <c r="J37" s="72"/>
      <c r="K37" s="72"/>
      <c r="L37" s="71"/>
      <c r="M37" s="71"/>
      <c r="N37" s="63"/>
      <c r="O37" s="72"/>
      <c r="P37" s="71"/>
      <c r="Q37" s="71"/>
      <c r="S37" s="45"/>
      <c r="T37" s="46"/>
      <c r="U37" s="47"/>
    </row>
    <row r="38" spans="1:21" s="33" customFormat="1" ht="14.25">
      <c r="B38" s="64"/>
      <c r="C38" s="45"/>
      <c r="D38" s="46"/>
      <c r="E38" s="47"/>
      <c r="G38" s="45"/>
      <c r="H38" s="46"/>
      <c r="I38" s="47"/>
    </row>
    <row r="39" spans="1:21" s="33" customFormat="1" ht="14.25">
      <c r="B39" s="64"/>
      <c r="C39" s="45"/>
      <c r="D39" s="46"/>
      <c r="E39" s="47"/>
      <c r="G39" s="45"/>
      <c r="H39" s="46"/>
      <c r="I39" s="47"/>
      <c r="K39" s="45"/>
      <c r="L39" s="46"/>
      <c r="M39" s="47"/>
      <c r="O39" s="45"/>
      <c r="P39" s="46"/>
      <c r="Q39" s="47"/>
      <c r="S39" s="45"/>
      <c r="T39" s="46"/>
      <c r="U39" s="47"/>
    </row>
    <row r="40" spans="1:21" s="33" customFormat="1" ht="14.25">
      <c r="B40" s="64"/>
      <c r="C40" s="45"/>
      <c r="D40" s="46"/>
      <c r="E40" s="47"/>
      <c r="G40" s="45"/>
      <c r="H40" s="46"/>
      <c r="I40" s="47"/>
      <c r="K40" s="45"/>
      <c r="L40" s="46"/>
      <c r="M40" s="47"/>
      <c r="O40" s="45"/>
      <c r="P40" s="46"/>
      <c r="Q40" s="47"/>
      <c r="S40" s="45"/>
      <c r="T40" s="46"/>
      <c r="U40" s="47"/>
    </row>
    <row r="41" spans="1:21" s="33" customFormat="1" ht="14.25">
      <c r="B41" s="64"/>
      <c r="C41" s="45"/>
      <c r="D41" s="46"/>
      <c r="E41" s="47"/>
      <c r="G41" s="45"/>
      <c r="H41" s="46"/>
      <c r="I41" s="47"/>
      <c r="K41" s="45"/>
      <c r="L41" s="46"/>
      <c r="M41" s="47"/>
      <c r="O41" s="45"/>
      <c r="P41" s="46"/>
      <c r="Q41" s="47"/>
      <c r="S41" s="45"/>
      <c r="T41" s="46"/>
      <c r="U41" s="47"/>
    </row>
    <row r="42" spans="1:21" s="33" customFormat="1" ht="14.25">
      <c r="B42" s="65"/>
      <c r="C42" s="39"/>
      <c r="D42" s="40"/>
      <c r="E42" s="36"/>
      <c r="F42" s="36"/>
      <c r="G42" s="70"/>
      <c r="H42" s="40"/>
      <c r="I42" s="36"/>
      <c r="J42" s="36"/>
      <c r="K42" s="39"/>
      <c r="L42" s="40"/>
      <c r="M42" s="36"/>
      <c r="O42" s="39"/>
      <c r="P42" s="40"/>
      <c r="Q42" s="36"/>
      <c r="S42" s="39"/>
      <c r="T42" s="40"/>
      <c r="U42" s="36"/>
    </row>
    <row r="43" spans="1:21" s="33" customFormat="1" ht="14.25">
      <c r="B43" s="64"/>
      <c r="C43" s="45"/>
      <c r="D43" s="46"/>
      <c r="E43" s="47"/>
      <c r="G43" s="34"/>
      <c r="H43" s="34"/>
      <c r="I43" s="34"/>
      <c r="L43" s="46"/>
    </row>
    <row r="44" spans="1:21" s="33" customFormat="1" ht="14.25">
      <c r="B44" s="64"/>
      <c r="C44" s="45"/>
      <c r="D44" s="46"/>
      <c r="E44" s="47"/>
      <c r="G44" s="21"/>
      <c r="H44" s="18"/>
      <c r="I44" s="19"/>
      <c r="K44" s="45"/>
      <c r="L44" s="46"/>
      <c r="M44" s="47"/>
      <c r="O44" s="45"/>
      <c r="P44" s="46"/>
      <c r="Q44" s="47"/>
      <c r="S44" s="45"/>
      <c r="T44" s="46"/>
      <c r="U44" s="47"/>
    </row>
    <row r="45" spans="1:21" s="33" customFormat="1" ht="14.25">
      <c r="B45" s="64"/>
      <c r="C45" s="35"/>
      <c r="D45" s="46"/>
      <c r="E45" s="47"/>
      <c r="G45" s="21"/>
      <c r="H45" s="18"/>
      <c r="I45" s="19"/>
    </row>
    <row r="46" spans="1:21" s="33" customFormat="1" ht="14.25">
      <c r="B46" s="64"/>
      <c r="C46" s="35"/>
      <c r="D46" s="46"/>
      <c r="E46" s="47"/>
      <c r="G46" s="21"/>
      <c r="H46" s="18"/>
      <c r="I46" s="19"/>
      <c r="K46" s="45"/>
      <c r="L46" s="46"/>
      <c r="M46" s="47"/>
      <c r="O46" s="45"/>
      <c r="P46" s="46"/>
      <c r="Q46" s="47"/>
      <c r="S46" s="45"/>
      <c r="T46" s="46"/>
      <c r="U46" s="47"/>
    </row>
    <row r="47" spans="1:21" s="33" customFormat="1" ht="14.25">
      <c r="B47" s="64"/>
      <c r="C47" s="45"/>
      <c r="D47" s="46"/>
      <c r="E47" s="47"/>
      <c r="G47" s="21"/>
      <c r="H47" s="18"/>
      <c r="I47" s="19"/>
      <c r="K47" s="45"/>
      <c r="L47" s="46"/>
      <c r="M47" s="47"/>
      <c r="O47" s="45"/>
      <c r="P47" s="46"/>
      <c r="Q47" s="47"/>
      <c r="S47" s="45"/>
      <c r="T47" s="46"/>
      <c r="U47" s="47"/>
    </row>
    <row r="48" spans="1:21" s="33" customFormat="1" ht="14.25">
      <c r="B48" s="64"/>
      <c r="C48" s="45"/>
      <c r="D48" s="46"/>
      <c r="E48" s="47"/>
      <c r="G48" s="21"/>
      <c r="H48" s="18"/>
      <c r="I48" s="19"/>
      <c r="K48" s="45"/>
      <c r="L48" s="46"/>
      <c r="M48" s="47"/>
      <c r="O48" s="45"/>
      <c r="P48" s="46"/>
      <c r="Q48" s="47"/>
      <c r="S48" s="45"/>
      <c r="T48" s="46"/>
      <c r="U48" s="47"/>
    </row>
    <row r="49" spans="2:22" s="33" customFormat="1" ht="14.25">
      <c r="C49" s="65"/>
      <c r="D49" s="39"/>
      <c r="E49" s="40"/>
      <c r="F49" s="36"/>
      <c r="G49" s="39"/>
      <c r="H49" s="40"/>
      <c r="I49" s="39"/>
      <c r="J49" s="36"/>
      <c r="K49" s="36"/>
      <c r="L49" s="39"/>
      <c r="M49" s="40"/>
      <c r="N49" s="36"/>
      <c r="P49" s="39"/>
      <c r="Q49" s="40"/>
      <c r="R49" s="36"/>
      <c r="T49" s="39"/>
      <c r="U49" s="40"/>
      <c r="V49" s="36"/>
    </row>
    <row r="50" spans="2:22" s="33" customFormat="1" ht="14.25">
      <c r="B50" s="64"/>
      <c r="C50" s="45"/>
      <c r="D50" s="46"/>
      <c r="E50" s="47"/>
      <c r="G50" s="34"/>
      <c r="H50" s="34"/>
      <c r="I50" s="34"/>
      <c r="L50" s="46"/>
    </row>
    <row r="51" spans="2:22" s="33" customFormat="1" ht="14.25">
      <c r="B51" s="64"/>
      <c r="C51" s="45"/>
      <c r="D51" s="46"/>
      <c r="E51" s="47"/>
      <c r="G51" s="70"/>
      <c r="H51" s="82"/>
      <c r="I51" s="36"/>
      <c r="K51" s="45"/>
      <c r="L51" s="46"/>
      <c r="M51" s="47"/>
      <c r="O51" s="45"/>
      <c r="P51" s="46"/>
      <c r="Q51" s="47"/>
      <c r="S51" s="45"/>
      <c r="T51" s="46"/>
      <c r="U51" s="47"/>
    </row>
    <row r="52" spans="2:22" s="33" customFormat="1" ht="14.25">
      <c r="B52" s="64"/>
      <c r="C52" s="45"/>
      <c r="D52" s="46"/>
      <c r="E52" s="47"/>
      <c r="G52" s="45"/>
      <c r="H52" s="46"/>
      <c r="I52" s="47"/>
    </row>
    <row r="53" spans="2:22" s="33" customFormat="1" ht="14.25">
      <c r="B53" s="64"/>
      <c r="C53" s="45"/>
      <c r="D53" s="46"/>
      <c r="E53" s="47"/>
      <c r="G53" s="45"/>
      <c r="H53" s="46"/>
      <c r="I53" s="47"/>
      <c r="K53" s="45"/>
      <c r="L53" s="46"/>
      <c r="M53" s="47"/>
      <c r="O53" s="45"/>
      <c r="P53" s="46"/>
      <c r="Q53" s="47"/>
      <c r="S53" s="45"/>
      <c r="T53" s="46"/>
      <c r="U53" s="47"/>
    </row>
    <row r="54" spans="2:22" s="33" customFormat="1" ht="14.25">
      <c r="B54" s="64"/>
      <c r="C54" s="45"/>
      <c r="D54" s="46"/>
      <c r="E54" s="47"/>
      <c r="G54" s="45"/>
      <c r="H54" s="46"/>
      <c r="I54" s="47"/>
      <c r="K54" s="45"/>
      <c r="L54" s="46"/>
      <c r="M54" s="47"/>
      <c r="O54" s="45"/>
      <c r="P54" s="46"/>
      <c r="Q54" s="47"/>
      <c r="S54" s="45"/>
      <c r="T54" s="46"/>
      <c r="U54" s="47"/>
    </row>
    <row r="55" spans="2:22" s="33" customFormat="1" ht="14.25">
      <c r="B55" s="64"/>
      <c r="C55" s="45"/>
      <c r="D55" s="46"/>
      <c r="E55" s="47"/>
      <c r="G55" s="45"/>
      <c r="H55" s="46"/>
      <c r="I55" s="47"/>
      <c r="K55" s="45"/>
      <c r="L55" s="46"/>
      <c r="M55" s="47"/>
      <c r="O55" s="45"/>
      <c r="P55" s="46"/>
      <c r="Q55" s="47"/>
      <c r="S55" s="45"/>
      <c r="T55" s="46"/>
      <c r="U55" s="47"/>
    </row>
    <row r="56" spans="2:22" s="33" customFormat="1" ht="14.25">
      <c r="B56" s="65"/>
      <c r="C56" s="39"/>
      <c r="D56" s="40"/>
      <c r="E56" s="36"/>
      <c r="F56" s="36"/>
      <c r="G56" s="39"/>
      <c r="H56" s="40"/>
      <c r="I56" s="36"/>
      <c r="J56" s="36"/>
      <c r="K56" s="39"/>
      <c r="L56" s="40"/>
      <c r="M56" s="36"/>
      <c r="O56" s="39"/>
      <c r="P56" s="40"/>
      <c r="Q56" s="36"/>
      <c r="S56" s="39"/>
      <c r="T56" s="40"/>
      <c r="U56" s="36"/>
    </row>
    <row r="57" spans="2:22" s="33" customFormat="1" ht="14.25">
      <c r="B57" s="64"/>
      <c r="C57" s="45"/>
      <c r="D57" s="46"/>
      <c r="E57" s="47"/>
      <c r="H57" s="46"/>
      <c r="L57" s="46"/>
    </row>
    <row r="58" spans="2:22" s="33" customFormat="1" ht="14.25">
      <c r="B58" s="64"/>
      <c r="C58" s="45"/>
      <c r="D58" s="46"/>
      <c r="E58" s="47"/>
      <c r="F58" s="45"/>
      <c r="G58" s="45"/>
      <c r="H58" s="46"/>
      <c r="I58" s="47"/>
      <c r="K58" s="45"/>
      <c r="L58" s="46"/>
      <c r="M58" s="47"/>
      <c r="O58" s="45"/>
      <c r="P58" s="46"/>
      <c r="Q58" s="47"/>
      <c r="S58" s="45"/>
      <c r="T58" s="46"/>
      <c r="U58" s="47"/>
    </row>
    <row r="59" spans="2:22" s="33" customFormat="1" ht="14.25">
      <c r="B59" s="64"/>
      <c r="C59" s="45"/>
      <c r="D59" s="46"/>
      <c r="E59" s="47"/>
      <c r="F59" s="45"/>
      <c r="G59" s="45"/>
      <c r="H59" s="46"/>
      <c r="I59" s="47"/>
    </row>
    <row r="60" spans="2:22" s="33" customFormat="1" ht="14.25">
      <c r="B60" s="64"/>
      <c r="C60" s="45"/>
      <c r="D60" s="46"/>
      <c r="E60" s="47"/>
      <c r="F60" s="45"/>
      <c r="G60" s="45"/>
      <c r="H60" s="46"/>
      <c r="I60" s="47"/>
      <c r="K60" s="45"/>
      <c r="L60" s="46"/>
      <c r="M60" s="47"/>
      <c r="O60" s="45"/>
      <c r="P60" s="46"/>
      <c r="Q60" s="47"/>
      <c r="S60" s="45"/>
      <c r="T60" s="46"/>
      <c r="U60" s="47"/>
    </row>
    <row r="61" spans="2:22" s="33" customFormat="1" ht="14.25">
      <c r="B61" s="64"/>
      <c r="C61" s="45"/>
      <c r="D61" s="46"/>
      <c r="E61" s="47"/>
      <c r="F61" s="45"/>
      <c r="G61" s="45"/>
      <c r="H61" s="46"/>
      <c r="I61" s="47"/>
      <c r="K61" s="45"/>
      <c r="L61" s="46"/>
      <c r="M61" s="47"/>
      <c r="O61" s="45"/>
      <c r="P61" s="46"/>
      <c r="Q61" s="47"/>
      <c r="S61" s="45"/>
      <c r="T61" s="46"/>
      <c r="U61" s="47"/>
    </row>
    <row r="62" spans="2:22" s="33" customFormat="1" ht="14.25">
      <c r="B62" s="64"/>
      <c r="C62" s="45"/>
      <c r="D62" s="46"/>
      <c r="E62" s="47"/>
      <c r="F62" s="45"/>
      <c r="G62" s="45"/>
      <c r="H62" s="46"/>
      <c r="I62" s="47"/>
      <c r="K62" s="45"/>
      <c r="L62" s="46"/>
      <c r="M62" s="47"/>
      <c r="O62" s="45"/>
      <c r="P62" s="46"/>
      <c r="Q62" s="47"/>
      <c r="S62" s="45"/>
      <c r="T62" s="46"/>
      <c r="U62" s="47"/>
    </row>
    <row r="63" spans="2:22" s="33" customFormat="1" ht="14.25">
      <c r="B63" s="65"/>
      <c r="C63" s="39"/>
      <c r="D63" s="40"/>
      <c r="E63" s="36"/>
      <c r="F63" s="36"/>
      <c r="G63" s="39"/>
      <c r="H63" s="40"/>
      <c r="I63" s="36"/>
      <c r="J63" s="36"/>
      <c r="K63" s="39"/>
      <c r="L63" s="40"/>
      <c r="M63" s="36"/>
      <c r="O63" s="39"/>
      <c r="P63" s="40"/>
      <c r="Q63" s="36"/>
      <c r="S63" s="39"/>
      <c r="T63" s="40"/>
      <c r="U63" s="36"/>
    </row>
    <row r="64" spans="2:22" s="33" customFormat="1" ht="14.25">
      <c r="B64" s="64"/>
      <c r="C64" s="45"/>
      <c r="D64" s="46"/>
      <c r="E64" s="47"/>
      <c r="H64" s="46"/>
      <c r="L64" s="46"/>
    </row>
    <row r="65" spans="2:21" s="33" customFormat="1" ht="14.25">
      <c r="B65" s="64"/>
      <c r="C65" s="45"/>
      <c r="D65" s="46"/>
      <c r="E65" s="47"/>
      <c r="F65" s="45"/>
      <c r="G65" s="45"/>
      <c r="H65" s="46"/>
      <c r="I65" s="47"/>
      <c r="K65" s="45"/>
      <c r="L65" s="46"/>
      <c r="M65" s="47"/>
      <c r="O65" s="45"/>
      <c r="P65" s="46"/>
      <c r="Q65" s="47"/>
      <c r="S65" s="45"/>
      <c r="T65" s="46"/>
      <c r="U65" s="47"/>
    </row>
    <row r="66" spans="2:21" s="33" customFormat="1" ht="14.25">
      <c r="B66" s="64"/>
      <c r="C66" s="45"/>
      <c r="D66" s="46"/>
      <c r="E66" s="47"/>
      <c r="F66" s="45"/>
      <c r="G66" s="45"/>
      <c r="H66" s="46"/>
      <c r="I66" s="47"/>
    </row>
    <row r="67" spans="2:21" s="33" customFormat="1" ht="14.25">
      <c r="B67" s="64"/>
      <c r="C67" s="45"/>
      <c r="D67" s="46"/>
      <c r="E67" s="47"/>
      <c r="F67" s="45"/>
      <c r="G67" s="45"/>
      <c r="H67" s="46"/>
      <c r="I67" s="47"/>
      <c r="K67" s="45"/>
      <c r="L67" s="46"/>
      <c r="M67" s="47"/>
      <c r="O67" s="45"/>
      <c r="P67" s="46"/>
      <c r="Q67" s="47"/>
      <c r="S67" s="45"/>
      <c r="T67" s="46"/>
      <c r="U67" s="47"/>
    </row>
    <row r="68" spans="2:21" s="33" customFormat="1" ht="14.25">
      <c r="B68" s="64"/>
      <c r="C68" s="45"/>
      <c r="D68" s="46"/>
      <c r="E68" s="47"/>
      <c r="F68" s="45"/>
      <c r="G68" s="45"/>
      <c r="H68" s="46"/>
      <c r="I68" s="47"/>
      <c r="K68" s="45"/>
      <c r="L68" s="46"/>
      <c r="M68" s="47"/>
      <c r="O68" s="45"/>
      <c r="P68" s="46"/>
      <c r="Q68" s="47"/>
      <c r="S68" s="45"/>
      <c r="T68" s="46"/>
      <c r="U68" s="47"/>
    </row>
    <row r="69" spans="2:21" s="33" customFormat="1" ht="14.25">
      <c r="B69" s="64"/>
      <c r="C69" s="45"/>
      <c r="D69" s="46"/>
      <c r="E69" s="47"/>
      <c r="F69" s="45"/>
      <c r="G69" s="45"/>
      <c r="H69" s="46"/>
      <c r="I69" s="47"/>
      <c r="K69" s="45"/>
      <c r="L69" s="46"/>
      <c r="M69" s="47"/>
      <c r="O69" s="45"/>
      <c r="P69" s="46"/>
      <c r="Q69" s="47"/>
      <c r="S69" s="45"/>
      <c r="T69" s="46"/>
      <c r="U69" s="47"/>
    </row>
    <row r="70" spans="2:21" s="33" customFormat="1" ht="14.25">
      <c r="B70" s="65"/>
      <c r="C70" s="39"/>
      <c r="D70" s="40"/>
      <c r="E70" s="36"/>
      <c r="F70" s="36"/>
      <c r="G70" s="39"/>
      <c r="H70" s="40"/>
      <c r="I70" s="36"/>
      <c r="J70" s="36"/>
      <c r="K70" s="39"/>
      <c r="L70" s="40"/>
      <c r="M70" s="36"/>
      <c r="O70" s="39"/>
      <c r="P70" s="40"/>
      <c r="Q70" s="36"/>
      <c r="S70" s="39"/>
      <c r="T70" s="40"/>
      <c r="U70" s="36"/>
    </row>
    <row r="71" spans="2:21" s="33" customFormat="1" ht="14.25">
      <c r="B71" s="64"/>
      <c r="C71" s="45"/>
      <c r="D71" s="46"/>
      <c r="E71" s="47"/>
      <c r="H71" s="46"/>
      <c r="L71" s="46"/>
    </row>
    <row r="72" spans="2:21" s="33" customFormat="1" ht="14.25">
      <c r="B72" s="64"/>
      <c r="C72" s="45"/>
      <c r="D72" s="46"/>
      <c r="E72" s="47"/>
      <c r="F72" s="45"/>
      <c r="G72" s="45"/>
      <c r="H72" s="46"/>
      <c r="I72" s="47"/>
      <c r="K72" s="45"/>
      <c r="L72" s="46"/>
      <c r="M72" s="47"/>
      <c r="O72" s="45"/>
      <c r="P72" s="46"/>
      <c r="Q72" s="47"/>
      <c r="S72" s="45"/>
      <c r="T72" s="46"/>
      <c r="U72" s="47"/>
    </row>
    <row r="73" spans="2:21" s="33" customFormat="1" ht="14.25">
      <c r="B73" s="64"/>
      <c r="C73" s="45"/>
      <c r="D73" s="46"/>
      <c r="E73" s="47"/>
      <c r="F73" s="45"/>
      <c r="G73" s="45"/>
      <c r="H73" s="46"/>
      <c r="I73" s="47"/>
    </row>
    <row r="74" spans="2:21" s="33" customFormat="1" ht="14.25">
      <c r="B74" s="64"/>
      <c r="C74" s="45"/>
      <c r="D74" s="46"/>
      <c r="E74" s="47"/>
      <c r="F74" s="45"/>
      <c r="G74" s="45"/>
      <c r="H74" s="46"/>
      <c r="I74" s="47"/>
      <c r="K74" s="45"/>
      <c r="L74" s="46"/>
      <c r="M74" s="47"/>
      <c r="O74" s="45"/>
      <c r="P74" s="46"/>
      <c r="Q74" s="47"/>
      <c r="S74" s="45"/>
      <c r="T74" s="46"/>
      <c r="U74" s="47"/>
    </row>
    <row r="75" spans="2:21" s="33" customFormat="1" ht="14.25">
      <c r="B75" s="64"/>
      <c r="C75" s="45"/>
      <c r="D75" s="46"/>
      <c r="E75" s="47"/>
      <c r="F75" s="45"/>
      <c r="G75" s="45"/>
      <c r="H75" s="46"/>
      <c r="I75" s="47"/>
      <c r="K75" s="45"/>
      <c r="L75" s="46"/>
      <c r="M75" s="47"/>
      <c r="O75" s="45"/>
      <c r="P75" s="46"/>
      <c r="Q75" s="47"/>
      <c r="S75" s="45"/>
      <c r="T75" s="46"/>
      <c r="U75" s="47"/>
    </row>
    <row r="76" spans="2:21" s="33" customFormat="1" ht="14.25">
      <c r="B76" s="64"/>
      <c r="C76" s="45"/>
      <c r="D76" s="46"/>
      <c r="E76" s="47"/>
      <c r="G76" s="45"/>
      <c r="H76" s="46"/>
      <c r="I76" s="47"/>
      <c r="K76" s="45"/>
      <c r="L76" s="46"/>
      <c r="M76" s="47"/>
      <c r="O76" s="45"/>
      <c r="P76" s="46"/>
      <c r="Q76" s="47"/>
      <c r="S76" s="45"/>
      <c r="T76" s="46"/>
      <c r="U76" s="47"/>
    </row>
    <row r="77" spans="2:21" s="33" customFormat="1" ht="14.25">
      <c r="B77" s="65"/>
      <c r="C77" s="39"/>
      <c r="D77" s="40"/>
      <c r="E77" s="36"/>
      <c r="F77" s="36"/>
      <c r="G77" s="39"/>
      <c r="H77" s="40"/>
      <c r="I77" s="36"/>
      <c r="J77" s="36"/>
      <c r="K77" s="39"/>
      <c r="L77" s="40"/>
      <c r="M77" s="36"/>
      <c r="O77" s="39"/>
      <c r="P77" s="40"/>
      <c r="Q77" s="36"/>
      <c r="S77" s="39"/>
      <c r="T77" s="40"/>
      <c r="U77" s="36"/>
    </row>
    <row r="78" spans="2:21" s="33" customFormat="1" ht="14.25">
      <c r="B78" s="64"/>
      <c r="C78" s="45"/>
      <c r="D78" s="46"/>
      <c r="E78" s="47"/>
      <c r="H78" s="46"/>
      <c r="L78" s="46"/>
    </row>
    <row r="79" spans="2:21" s="33" customFormat="1" ht="14.25">
      <c r="B79" s="64"/>
      <c r="C79" s="45"/>
      <c r="D79" s="46"/>
      <c r="E79" s="47"/>
      <c r="F79" s="45"/>
      <c r="G79" s="45"/>
      <c r="H79" s="46"/>
      <c r="I79" s="47"/>
      <c r="K79" s="45"/>
      <c r="L79" s="46"/>
      <c r="M79" s="47"/>
      <c r="O79" s="45"/>
      <c r="P79" s="46"/>
      <c r="Q79" s="47"/>
      <c r="S79" s="45"/>
      <c r="T79" s="46"/>
      <c r="U79" s="47"/>
    </row>
    <row r="80" spans="2:21" s="33" customFormat="1" ht="14.25">
      <c r="B80" s="64"/>
      <c r="C80" s="45"/>
      <c r="D80" s="46"/>
      <c r="E80" s="47"/>
      <c r="F80" s="45"/>
      <c r="G80" s="45"/>
      <c r="H80" s="46"/>
      <c r="I80" s="47"/>
    </row>
    <row r="81" spans="2:21" s="33" customFormat="1" ht="14.25">
      <c r="B81" s="64"/>
      <c r="C81" s="45"/>
      <c r="D81" s="46"/>
      <c r="E81" s="47"/>
      <c r="F81" s="45"/>
      <c r="G81" s="45"/>
      <c r="H81" s="46"/>
      <c r="I81" s="47"/>
      <c r="K81" s="45"/>
      <c r="L81" s="46"/>
      <c r="M81" s="47"/>
      <c r="O81" s="45"/>
      <c r="P81" s="46"/>
      <c r="Q81" s="47"/>
      <c r="S81" s="45"/>
      <c r="T81" s="46"/>
      <c r="U81" s="47"/>
    </row>
    <row r="82" spans="2:21" s="33" customFormat="1" ht="14.25">
      <c r="B82" s="64"/>
      <c r="C82" s="45"/>
      <c r="D82" s="46"/>
      <c r="E82" s="47"/>
      <c r="F82" s="45"/>
      <c r="G82" s="45"/>
      <c r="H82" s="46"/>
      <c r="I82" s="47"/>
      <c r="K82" s="45"/>
      <c r="L82" s="46"/>
      <c r="M82" s="47"/>
      <c r="O82" s="45"/>
      <c r="P82" s="46"/>
      <c r="Q82" s="47"/>
      <c r="S82" s="45"/>
      <c r="T82" s="46"/>
      <c r="U82" s="47"/>
    </row>
    <row r="83" spans="2:21" s="33" customFormat="1" ht="14.25">
      <c r="B83" s="64"/>
      <c r="C83" s="45"/>
      <c r="D83" s="46"/>
      <c r="E83" s="47"/>
      <c r="G83" s="45"/>
      <c r="H83" s="46"/>
      <c r="I83" s="47"/>
      <c r="K83" s="45"/>
      <c r="L83" s="46"/>
      <c r="M83" s="47"/>
      <c r="O83" s="45"/>
      <c r="P83" s="46"/>
      <c r="Q83" s="47"/>
      <c r="S83" s="45"/>
      <c r="T83" s="46"/>
      <c r="U83" s="47"/>
    </row>
    <row r="84" spans="2:21" s="33" customFormat="1" ht="14.25">
      <c r="B84" s="65"/>
      <c r="C84" s="39"/>
      <c r="D84" s="40"/>
      <c r="E84" s="36"/>
      <c r="F84" s="36"/>
      <c r="G84" s="39"/>
      <c r="H84" s="40"/>
      <c r="I84" s="36"/>
      <c r="J84" s="36"/>
      <c r="K84" s="39"/>
      <c r="L84" s="40"/>
      <c r="M84" s="36"/>
      <c r="O84" s="39"/>
      <c r="P84" s="40"/>
      <c r="Q84" s="36"/>
      <c r="S84" s="39"/>
      <c r="T84" s="40"/>
      <c r="U84" s="36"/>
    </row>
    <row r="85" spans="2:21" s="33" customFormat="1" ht="14.25">
      <c r="B85" s="64"/>
      <c r="C85" s="45"/>
      <c r="D85" s="46"/>
      <c r="E85" s="47"/>
      <c r="H85" s="46"/>
      <c r="L85" s="46"/>
    </row>
    <row r="86" spans="2:21" s="33" customFormat="1" ht="14.25">
      <c r="B86" s="64"/>
      <c r="C86" s="45"/>
      <c r="D86" s="46"/>
      <c r="E86" s="47"/>
      <c r="G86" s="45"/>
      <c r="H86" s="46"/>
      <c r="I86" s="47"/>
      <c r="K86" s="45"/>
      <c r="L86" s="46"/>
      <c r="M86" s="47"/>
      <c r="O86" s="45"/>
      <c r="P86" s="46"/>
      <c r="Q86" s="47"/>
      <c r="S86" s="45"/>
      <c r="T86" s="46"/>
      <c r="U86" s="47"/>
    </row>
    <row r="87" spans="2:21" s="33" customFormat="1" ht="14.25">
      <c r="B87" s="64"/>
      <c r="C87" s="45"/>
      <c r="D87" s="46"/>
      <c r="E87" s="47"/>
      <c r="G87" s="45"/>
      <c r="H87" s="46"/>
      <c r="I87" s="47"/>
    </row>
    <row r="88" spans="2:21" s="33" customFormat="1" ht="14.25">
      <c r="B88" s="64"/>
      <c r="C88" s="45"/>
      <c r="D88" s="46"/>
      <c r="E88" s="47"/>
      <c r="G88" s="45"/>
      <c r="H88" s="46"/>
      <c r="I88" s="47"/>
      <c r="K88" s="45"/>
      <c r="L88" s="46"/>
      <c r="M88" s="47"/>
      <c r="O88" s="45"/>
      <c r="P88" s="46"/>
      <c r="Q88" s="47"/>
      <c r="S88" s="45"/>
      <c r="T88" s="46"/>
      <c r="U88" s="47"/>
    </row>
    <row r="89" spans="2:21" s="33" customFormat="1" ht="14.25">
      <c r="B89" s="64"/>
      <c r="C89" s="45"/>
      <c r="D89" s="46"/>
      <c r="E89" s="47"/>
      <c r="G89" s="45"/>
      <c r="H89" s="46"/>
      <c r="I89" s="47"/>
      <c r="K89" s="45"/>
      <c r="L89" s="46"/>
      <c r="M89" s="47"/>
      <c r="O89" s="45"/>
      <c r="P89" s="46"/>
      <c r="Q89" s="47"/>
      <c r="S89" s="45"/>
      <c r="T89" s="46"/>
      <c r="U89" s="47"/>
    </row>
    <row r="90" spans="2:21" s="33" customFormat="1" ht="14.25">
      <c r="B90" s="64"/>
      <c r="C90" s="45"/>
      <c r="D90" s="46"/>
      <c r="E90" s="47"/>
      <c r="G90" s="45"/>
      <c r="H90" s="46"/>
      <c r="I90" s="47"/>
      <c r="K90" s="45"/>
      <c r="L90" s="46"/>
      <c r="M90" s="47"/>
      <c r="O90" s="45"/>
      <c r="P90" s="46"/>
      <c r="Q90" s="47"/>
      <c r="S90" s="45"/>
      <c r="T90" s="46"/>
      <c r="U90" s="47"/>
    </row>
    <row r="91" spans="2:21" s="6" customFormat="1" ht="14.25">
      <c r="B91" s="65"/>
      <c r="C91" s="39"/>
      <c r="D91" s="40"/>
      <c r="E91" s="36"/>
      <c r="F91" s="36"/>
      <c r="G91" s="39"/>
      <c r="H91" s="40"/>
      <c r="I91" s="36"/>
      <c r="J91" s="36"/>
      <c r="K91" s="39"/>
      <c r="L91" s="40"/>
      <c r="M91" s="36"/>
      <c r="N91" s="33"/>
      <c r="O91" s="39"/>
      <c r="P91" s="40"/>
      <c r="Q91" s="36"/>
      <c r="R91" s="33"/>
      <c r="S91" s="39"/>
      <c r="T91" s="40"/>
      <c r="U91" s="36"/>
    </row>
    <row r="92" spans="2:21" s="33" customFormat="1" ht="14.25">
      <c r="B92" s="64"/>
      <c r="C92" s="45"/>
      <c r="D92" s="46"/>
      <c r="E92" s="47"/>
      <c r="H92" s="46"/>
      <c r="L92" s="46"/>
    </row>
    <row r="93" spans="2:21" s="33" customFormat="1" ht="14.25">
      <c r="B93" s="64"/>
      <c r="C93" s="45"/>
      <c r="D93" s="46"/>
      <c r="E93" s="47"/>
      <c r="G93" s="45"/>
      <c r="H93" s="46"/>
      <c r="I93" s="47"/>
      <c r="K93" s="45"/>
      <c r="L93" s="46"/>
      <c r="M93" s="47"/>
      <c r="O93" s="45"/>
      <c r="P93" s="46"/>
      <c r="Q93" s="47"/>
      <c r="S93" s="45"/>
      <c r="T93" s="46"/>
      <c r="U93" s="47"/>
    </row>
    <row r="94" spans="2:21" s="33" customFormat="1" ht="14.25">
      <c r="B94" s="64"/>
      <c r="C94" s="45"/>
      <c r="D94" s="46"/>
      <c r="E94" s="47"/>
      <c r="G94" s="45"/>
      <c r="H94" s="46"/>
      <c r="I94" s="47"/>
    </row>
    <row r="95" spans="2:21" s="33" customFormat="1" ht="14.25">
      <c r="B95" s="64"/>
      <c r="C95" s="45"/>
      <c r="D95" s="46"/>
      <c r="E95" s="47"/>
      <c r="G95" s="45"/>
      <c r="H95" s="46"/>
      <c r="I95" s="47"/>
      <c r="K95" s="45"/>
      <c r="L95" s="46"/>
      <c r="M95" s="47"/>
      <c r="O95" s="45"/>
      <c r="P95" s="46"/>
      <c r="Q95" s="47"/>
      <c r="S95" s="45"/>
      <c r="T95" s="46"/>
      <c r="U95" s="47"/>
    </row>
    <row r="96" spans="2:21" s="33" customFormat="1" ht="14.25">
      <c r="B96" s="64"/>
      <c r="C96" s="45"/>
      <c r="D96" s="46"/>
      <c r="E96" s="47"/>
      <c r="G96" s="45"/>
      <c r="H96" s="46"/>
      <c r="I96" s="47"/>
      <c r="K96" s="45"/>
      <c r="L96" s="46"/>
      <c r="M96" s="47"/>
      <c r="O96" s="45"/>
      <c r="P96" s="46"/>
      <c r="Q96" s="47"/>
      <c r="S96" s="45"/>
      <c r="T96" s="46"/>
      <c r="U96" s="47"/>
    </row>
    <row r="97" spans="2:21" s="33" customFormat="1" ht="14.25">
      <c r="B97" s="64"/>
      <c r="C97" s="45"/>
      <c r="D97" s="46"/>
      <c r="E97" s="47"/>
      <c r="G97" s="45"/>
      <c r="H97" s="46"/>
      <c r="I97" s="47"/>
      <c r="K97" s="45"/>
      <c r="L97" s="46"/>
      <c r="M97" s="47"/>
      <c r="O97" s="45"/>
      <c r="P97" s="46"/>
      <c r="Q97" s="47"/>
      <c r="S97" s="45"/>
      <c r="T97" s="46"/>
      <c r="U97" s="47"/>
    </row>
    <row r="98" spans="2:21" s="33" customFormat="1" ht="14.25">
      <c r="B98" s="65"/>
      <c r="C98" s="39"/>
      <c r="D98" s="40"/>
      <c r="E98" s="36"/>
      <c r="F98" s="36"/>
      <c r="G98" s="39"/>
      <c r="H98" s="40"/>
      <c r="I98" s="36"/>
      <c r="J98" s="36"/>
      <c r="K98" s="39"/>
      <c r="L98" s="40"/>
      <c r="M98" s="36"/>
      <c r="O98" s="39"/>
      <c r="P98" s="40"/>
      <c r="Q98" s="36"/>
      <c r="S98" s="39"/>
      <c r="T98" s="40"/>
      <c r="U98" s="36"/>
    </row>
    <row r="99" spans="2:21" s="33" customFormat="1" ht="14.25">
      <c r="B99" s="64"/>
      <c r="C99" s="45"/>
      <c r="D99" s="46"/>
      <c r="E99" s="47"/>
      <c r="H99" s="46"/>
      <c r="L99" s="46"/>
    </row>
    <row r="100" spans="2:21" s="33" customFormat="1" ht="14.25">
      <c r="B100" s="64"/>
      <c r="C100" s="45"/>
      <c r="D100" s="46"/>
      <c r="E100" s="47"/>
      <c r="G100" s="45"/>
      <c r="H100" s="46"/>
      <c r="I100" s="47"/>
      <c r="K100" s="45"/>
      <c r="L100" s="46"/>
      <c r="M100" s="47"/>
      <c r="O100" s="45"/>
      <c r="P100" s="46"/>
      <c r="Q100" s="47"/>
      <c r="S100" s="45"/>
      <c r="T100" s="46"/>
      <c r="U100" s="47"/>
    </row>
    <row r="101" spans="2:21" s="33" customFormat="1" ht="14.25">
      <c r="B101" s="64"/>
      <c r="C101" s="45"/>
      <c r="D101" s="46"/>
      <c r="E101" s="47"/>
      <c r="G101" s="45"/>
      <c r="H101" s="46"/>
      <c r="I101" s="47"/>
    </row>
    <row r="102" spans="2:21" s="33" customFormat="1" ht="14.25">
      <c r="B102" s="64"/>
      <c r="C102" s="45"/>
      <c r="D102" s="46"/>
      <c r="E102" s="47"/>
      <c r="G102" s="45"/>
      <c r="H102" s="46"/>
      <c r="I102" s="47"/>
      <c r="K102" s="45"/>
      <c r="L102" s="46"/>
      <c r="M102" s="47"/>
      <c r="O102" s="45"/>
      <c r="P102" s="46"/>
      <c r="Q102" s="47"/>
      <c r="S102" s="45"/>
      <c r="T102" s="46"/>
      <c r="U102" s="47"/>
    </row>
    <row r="103" spans="2:21" s="33" customFormat="1" ht="14.25">
      <c r="B103" s="64"/>
      <c r="C103" s="45"/>
      <c r="D103" s="46"/>
      <c r="E103" s="47"/>
      <c r="G103" s="45"/>
      <c r="H103" s="46"/>
      <c r="I103" s="47"/>
      <c r="K103" s="45"/>
      <c r="L103" s="46"/>
      <c r="M103" s="47"/>
      <c r="O103" s="45"/>
      <c r="P103" s="46"/>
      <c r="Q103" s="47"/>
      <c r="S103" s="45"/>
      <c r="T103" s="46"/>
      <c r="U103" s="47"/>
    </row>
    <row r="104" spans="2:21" s="33" customFormat="1" ht="14.25">
      <c r="B104" s="64"/>
      <c r="C104" s="45"/>
      <c r="D104" s="46"/>
      <c r="E104" s="47"/>
      <c r="G104" s="45"/>
      <c r="H104" s="46"/>
      <c r="I104" s="47"/>
      <c r="K104" s="45"/>
      <c r="L104" s="46"/>
      <c r="M104" s="47"/>
      <c r="O104" s="45"/>
      <c r="P104" s="46"/>
      <c r="Q104" s="47"/>
      <c r="S104" s="45"/>
      <c r="T104" s="46"/>
      <c r="U104" s="47"/>
    </row>
    <row r="105" spans="2:21" s="33" customFormat="1" ht="14.25">
      <c r="B105" s="65"/>
      <c r="C105" s="39"/>
      <c r="D105" s="40"/>
      <c r="E105" s="36"/>
      <c r="F105" s="36"/>
      <c r="G105" s="39"/>
      <c r="H105" s="40"/>
      <c r="I105" s="36"/>
      <c r="J105" s="36"/>
      <c r="K105" s="39"/>
      <c r="L105" s="40"/>
      <c r="M105" s="36"/>
      <c r="O105" s="39"/>
      <c r="P105" s="40"/>
      <c r="Q105" s="36"/>
      <c r="S105" s="39"/>
      <c r="T105" s="40"/>
      <c r="U105" s="36"/>
    </row>
    <row r="106" spans="2:21" s="33" customFormat="1" ht="14.25">
      <c r="B106" s="64"/>
      <c r="C106" s="45"/>
      <c r="D106" s="46"/>
      <c r="E106" s="47"/>
      <c r="H106" s="46"/>
      <c r="L106" s="46"/>
    </row>
    <row r="107" spans="2:21" s="33" customFormat="1" ht="14.25">
      <c r="B107" s="64"/>
      <c r="C107" s="45"/>
      <c r="D107" s="46"/>
      <c r="E107" s="47"/>
      <c r="G107" s="45"/>
      <c r="H107" s="46"/>
      <c r="I107" s="47"/>
      <c r="K107" s="45"/>
      <c r="L107" s="46"/>
      <c r="M107" s="47"/>
      <c r="O107" s="45"/>
      <c r="P107" s="46"/>
      <c r="Q107" s="47"/>
      <c r="S107" s="45"/>
      <c r="T107" s="46"/>
      <c r="U107" s="47"/>
    </row>
    <row r="108" spans="2:21" s="33" customFormat="1" ht="14.25">
      <c r="B108" s="64"/>
      <c r="C108" s="45"/>
      <c r="D108" s="46"/>
      <c r="E108" s="47"/>
      <c r="G108" s="45"/>
      <c r="H108" s="46"/>
      <c r="I108" s="47"/>
    </row>
    <row r="109" spans="2:21" s="33" customFormat="1" ht="14.25">
      <c r="B109" s="64"/>
      <c r="C109" s="45"/>
      <c r="D109" s="46"/>
      <c r="E109" s="47"/>
      <c r="G109" s="45"/>
      <c r="H109" s="46"/>
      <c r="I109" s="47"/>
      <c r="K109" s="45"/>
      <c r="L109" s="46"/>
      <c r="M109" s="47"/>
      <c r="O109" s="45"/>
      <c r="P109" s="46"/>
      <c r="Q109" s="47"/>
      <c r="S109" s="45"/>
      <c r="T109" s="46"/>
      <c r="U109" s="47"/>
    </row>
    <row r="110" spans="2:21" s="33" customFormat="1" ht="14.25">
      <c r="B110" s="64"/>
      <c r="C110" s="45"/>
      <c r="D110" s="46"/>
      <c r="E110" s="47"/>
      <c r="G110" s="45"/>
      <c r="H110" s="46"/>
      <c r="I110" s="47"/>
      <c r="K110" s="45"/>
      <c r="L110" s="46"/>
      <c r="M110" s="47"/>
      <c r="O110" s="45"/>
      <c r="P110" s="46"/>
      <c r="Q110" s="47"/>
      <c r="S110" s="45"/>
      <c r="T110" s="46"/>
      <c r="U110" s="47"/>
    </row>
    <row r="111" spans="2:21" s="33" customFormat="1" ht="14.25">
      <c r="B111" s="64"/>
      <c r="C111" s="45"/>
      <c r="D111" s="46"/>
      <c r="E111" s="47"/>
      <c r="G111" s="45"/>
      <c r="H111" s="46"/>
      <c r="I111" s="47"/>
      <c r="K111" s="45"/>
      <c r="L111" s="46"/>
      <c r="M111" s="47"/>
      <c r="O111" s="45"/>
      <c r="P111" s="46"/>
      <c r="Q111" s="47"/>
      <c r="S111" s="45"/>
      <c r="T111" s="46"/>
      <c r="U111" s="47"/>
    </row>
    <row r="112" spans="2:21" s="33" customFormat="1" ht="14.25">
      <c r="B112" s="65"/>
      <c r="C112" s="39"/>
      <c r="D112" s="40"/>
      <c r="E112" s="36"/>
      <c r="F112" s="36"/>
      <c r="G112" s="39"/>
      <c r="H112" s="40"/>
      <c r="I112" s="36"/>
      <c r="J112" s="36"/>
      <c r="K112" s="39"/>
      <c r="L112" s="40"/>
      <c r="M112" s="36"/>
      <c r="O112" s="39"/>
      <c r="P112" s="40"/>
      <c r="Q112" s="36"/>
      <c r="S112" s="39"/>
      <c r="T112" s="40"/>
      <c r="U112" s="36"/>
    </row>
    <row r="113" spans="2:21" s="33" customFormat="1" ht="14.25">
      <c r="B113" s="64"/>
      <c r="C113" s="45"/>
      <c r="D113" s="46"/>
      <c r="E113" s="47"/>
      <c r="H113" s="46"/>
      <c r="L113" s="46"/>
    </row>
    <row r="114" spans="2:21" s="33" customFormat="1" ht="14.25">
      <c r="B114" s="64"/>
      <c r="C114" s="45"/>
      <c r="D114" s="46"/>
      <c r="E114" s="47"/>
      <c r="G114" s="45"/>
      <c r="H114" s="46"/>
      <c r="I114" s="47"/>
      <c r="K114" s="45"/>
      <c r="L114" s="46"/>
      <c r="M114" s="47"/>
      <c r="O114" s="45"/>
      <c r="P114" s="46"/>
      <c r="Q114" s="47"/>
      <c r="S114" s="45"/>
      <c r="T114" s="46"/>
      <c r="U114" s="47"/>
    </row>
    <row r="115" spans="2:21" s="33" customFormat="1" ht="14.25">
      <c r="B115" s="64"/>
      <c r="C115" s="45"/>
      <c r="D115" s="46"/>
      <c r="E115" s="47"/>
      <c r="G115" s="45"/>
      <c r="H115" s="46"/>
      <c r="I115" s="47"/>
    </row>
    <row r="116" spans="2:21" s="33" customFormat="1" ht="14.25">
      <c r="B116" s="64"/>
      <c r="C116" s="45"/>
      <c r="D116" s="46"/>
      <c r="E116" s="47"/>
      <c r="G116" s="45"/>
      <c r="H116" s="46"/>
      <c r="I116" s="47"/>
      <c r="K116" s="45"/>
      <c r="L116" s="46"/>
      <c r="M116" s="47"/>
      <c r="O116" s="45"/>
      <c r="P116" s="46"/>
      <c r="Q116" s="47"/>
      <c r="S116" s="45"/>
      <c r="T116" s="46"/>
      <c r="U116" s="47"/>
    </row>
    <row r="117" spans="2:21" s="33" customFormat="1" ht="14.25">
      <c r="B117" s="64"/>
      <c r="C117" s="45"/>
      <c r="D117" s="46"/>
      <c r="E117" s="47"/>
      <c r="G117" s="45"/>
      <c r="H117" s="46"/>
      <c r="I117" s="47"/>
      <c r="K117" s="45"/>
      <c r="L117" s="46"/>
      <c r="M117" s="47"/>
      <c r="O117" s="45"/>
      <c r="P117" s="46"/>
      <c r="Q117" s="47"/>
      <c r="S117" s="45"/>
      <c r="T117" s="46"/>
      <c r="U117" s="47"/>
    </row>
    <row r="118" spans="2:21" s="33" customFormat="1" ht="14.25">
      <c r="B118" s="64"/>
      <c r="C118" s="45"/>
      <c r="D118" s="46"/>
      <c r="E118" s="47"/>
      <c r="G118" s="45"/>
      <c r="H118" s="46"/>
      <c r="I118" s="47"/>
      <c r="K118" s="45"/>
      <c r="L118" s="46"/>
      <c r="M118" s="47"/>
      <c r="O118" s="45"/>
      <c r="P118" s="46"/>
      <c r="Q118" s="47"/>
      <c r="S118" s="45"/>
      <c r="T118" s="46"/>
      <c r="U118" s="47"/>
    </row>
    <row r="119" spans="2:21" s="33" customFormat="1" ht="14.25">
      <c r="B119" s="65"/>
      <c r="C119" s="39"/>
      <c r="D119" s="40"/>
      <c r="E119" s="36"/>
      <c r="F119" s="36"/>
      <c r="G119" s="39"/>
      <c r="H119" s="40"/>
      <c r="I119" s="36"/>
      <c r="J119" s="36"/>
      <c r="K119" s="39"/>
      <c r="L119" s="40"/>
      <c r="M119" s="36"/>
      <c r="O119" s="39"/>
      <c r="P119" s="40"/>
      <c r="Q119" s="36"/>
      <c r="S119" s="39"/>
      <c r="T119" s="40"/>
      <c r="U119" s="36"/>
    </row>
    <row r="120" spans="2:21" s="33" customFormat="1" ht="14.25">
      <c r="B120" s="64"/>
      <c r="C120" s="45"/>
      <c r="D120" s="46"/>
      <c r="E120" s="47"/>
      <c r="H120" s="46"/>
      <c r="L120" s="46"/>
    </row>
    <row r="121" spans="2:21" s="33" customFormat="1" ht="14.25">
      <c r="B121" s="64"/>
      <c r="C121" s="45"/>
      <c r="D121" s="46"/>
      <c r="E121" s="47"/>
      <c r="G121" s="45"/>
      <c r="H121" s="46"/>
      <c r="I121" s="47"/>
      <c r="K121" s="45"/>
      <c r="L121" s="46"/>
      <c r="M121" s="47"/>
      <c r="O121" s="45"/>
      <c r="P121" s="46"/>
      <c r="Q121" s="47"/>
      <c r="S121" s="45"/>
      <c r="T121" s="46"/>
      <c r="U121" s="47"/>
    </row>
    <row r="122" spans="2:21" s="33" customFormat="1" ht="14.25">
      <c r="B122" s="64"/>
      <c r="C122" s="45"/>
      <c r="D122" s="46"/>
      <c r="E122" s="47"/>
      <c r="G122" s="45"/>
      <c r="H122" s="46"/>
      <c r="I122" s="47"/>
    </row>
    <row r="123" spans="2:21" s="33" customFormat="1" ht="14.25">
      <c r="B123" s="64"/>
      <c r="C123" s="45"/>
      <c r="D123" s="46"/>
      <c r="E123" s="47"/>
      <c r="G123" s="45"/>
      <c r="H123" s="46"/>
      <c r="I123" s="47"/>
      <c r="K123" s="45"/>
      <c r="L123" s="46"/>
      <c r="M123" s="47"/>
      <c r="O123" s="45"/>
      <c r="P123" s="46"/>
      <c r="Q123" s="47"/>
      <c r="S123" s="45"/>
      <c r="T123" s="46"/>
      <c r="U123" s="47"/>
    </row>
    <row r="124" spans="2:21" s="33" customFormat="1" ht="14.25">
      <c r="B124" s="64"/>
      <c r="C124" s="45"/>
      <c r="D124" s="46"/>
      <c r="E124" s="47"/>
      <c r="G124" s="45"/>
      <c r="H124" s="46"/>
      <c r="I124" s="47"/>
      <c r="K124" s="45"/>
      <c r="L124" s="46"/>
      <c r="M124" s="47"/>
      <c r="O124" s="45"/>
      <c r="P124" s="46"/>
      <c r="Q124" s="47"/>
      <c r="S124" s="45"/>
      <c r="T124" s="46"/>
      <c r="U124" s="47"/>
    </row>
    <row r="125" spans="2:21" s="33" customFormat="1" ht="14.25">
      <c r="B125" s="64"/>
      <c r="C125" s="45"/>
      <c r="D125" s="46"/>
      <c r="E125" s="47"/>
      <c r="G125" s="45"/>
      <c r="H125" s="46"/>
      <c r="I125" s="47"/>
      <c r="K125" s="45"/>
      <c r="L125" s="46"/>
      <c r="M125" s="47"/>
      <c r="O125" s="45"/>
      <c r="P125" s="46"/>
      <c r="Q125" s="47"/>
      <c r="S125" s="45"/>
      <c r="T125" s="46"/>
      <c r="U125" s="47"/>
    </row>
    <row r="126" spans="2:21" s="33" customFormat="1" ht="14.25">
      <c r="B126" s="65"/>
      <c r="C126" s="39"/>
      <c r="D126" s="40"/>
      <c r="E126" s="36"/>
      <c r="F126" s="36"/>
      <c r="G126" s="39"/>
      <c r="H126" s="40"/>
      <c r="I126" s="36"/>
      <c r="J126" s="36"/>
      <c r="K126" s="39"/>
      <c r="L126" s="40"/>
      <c r="M126" s="36"/>
      <c r="O126" s="39"/>
      <c r="P126" s="40"/>
      <c r="Q126" s="36"/>
      <c r="S126" s="39"/>
      <c r="T126" s="40"/>
      <c r="U126" s="36"/>
    </row>
    <row r="127" spans="2:21" s="33" customFormat="1" ht="14.25">
      <c r="B127" s="64"/>
      <c r="C127" s="45"/>
      <c r="D127" s="46"/>
      <c r="E127" s="47"/>
      <c r="H127" s="46"/>
      <c r="L127" s="46"/>
    </row>
    <row r="128" spans="2:21" s="33" customFormat="1" ht="14.25">
      <c r="B128" s="64"/>
      <c r="C128" s="45"/>
      <c r="D128" s="46"/>
      <c r="E128" s="47"/>
      <c r="G128" s="45"/>
      <c r="H128" s="46"/>
      <c r="I128" s="47"/>
      <c r="K128" s="45"/>
      <c r="L128" s="46"/>
      <c r="M128" s="47"/>
      <c r="O128" s="45"/>
      <c r="P128" s="46"/>
      <c r="Q128" s="47"/>
      <c r="S128" s="45"/>
      <c r="T128" s="46"/>
      <c r="U128" s="47"/>
    </row>
    <row r="129" spans="2:21" s="33" customFormat="1" ht="14.25">
      <c r="B129" s="64"/>
      <c r="C129" s="45"/>
      <c r="D129" s="46"/>
      <c r="E129" s="47"/>
      <c r="G129" s="45"/>
      <c r="H129" s="46"/>
      <c r="I129" s="47"/>
    </row>
    <row r="130" spans="2:21" s="33" customFormat="1" ht="14.25">
      <c r="B130" s="64"/>
      <c r="C130" s="45"/>
      <c r="D130" s="46"/>
      <c r="E130" s="47"/>
      <c r="G130" s="45"/>
      <c r="H130" s="46"/>
      <c r="I130" s="47"/>
      <c r="K130" s="45"/>
      <c r="L130" s="46"/>
      <c r="M130" s="47"/>
      <c r="O130" s="45"/>
      <c r="P130" s="46"/>
      <c r="Q130" s="47"/>
      <c r="S130" s="45"/>
      <c r="T130" s="46"/>
      <c r="U130" s="47"/>
    </row>
    <row r="131" spans="2:21" s="33" customFormat="1" ht="14.25">
      <c r="B131" s="64"/>
      <c r="C131" s="45"/>
      <c r="D131" s="46"/>
      <c r="E131" s="47"/>
      <c r="G131" s="45"/>
      <c r="H131" s="46"/>
      <c r="I131" s="47"/>
      <c r="K131" s="45"/>
      <c r="L131" s="46"/>
      <c r="M131" s="47"/>
      <c r="O131" s="45"/>
      <c r="P131" s="46"/>
      <c r="Q131" s="47"/>
      <c r="S131" s="45"/>
      <c r="T131" s="46"/>
      <c r="U131" s="47"/>
    </row>
    <row r="132" spans="2:21" s="33" customFormat="1" ht="14.25">
      <c r="B132" s="64"/>
      <c r="C132" s="45"/>
      <c r="D132" s="46"/>
      <c r="E132" s="47"/>
      <c r="G132" s="45"/>
      <c r="H132" s="46"/>
      <c r="I132" s="47"/>
      <c r="K132" s="45"/>
      <c r="L132" s="46"/>
      <c r="M132" s="47"/>
      <c r="O132" s="45"/>
      <c r="P132" s="46"/>
      <c r="Q132" s="47"/>
      <c r="S132" s="45"/>
      <c r="T132" s="46"/>
      <c r="U132" s="47"/>
    </row>
    <row r="133" spans="2:21" s="33" customFormat="1" ht="14.25">
      <c r="B133" s="65"/>
      <c r="C133" s="39"/>
      <c r="D133" s="40"/>
      <c r="E133" s="36"/>
      <c r="F133" s="36"/>
      <c r="G133" s="39"/>
      <c r="H133" s="40"/>
      <c r="I133" s="36"/>
      <c r="J133" s="36"/>
      <c r="K133" s="39"/>
      <c r="L133" s="40"/>
      <c r="M133" s="36"/>
      <c r="O133" s="39"/>
      <c r="P133" s="40"/>
      <c r="Q133" s="36"/>
      <c r="S133" s="39"/>
      <c r="T133" s="40"/>
      <c r="U133" s="36"/>
    </row>
    <row r="134" spans="2:21" s="33" customFormat="1" ht="14.25">
      <c r="B134" s="64"/>
      <c r="C134" s="45"/>
      <c r="D134" s="46"/>
      <c r="E134" s="47"/>
      <c r="H134" s="46"/>
      <c r="L134" s="46"/>
    </row>
    <row r="135" spans="2:21" s="33" customFormat="1" ht="14.25">
      <c r="B135" s="64"/>
      <c r="C135" s="45"/>
      <c r="D135" s="46"/>
      <c r="E135" s="47"/>
      <c r="G135" s="45"/>
      <c r="H135" s="46"/>
      <c r="I135" s="47"/>
      <c r="K135" s="45"/>
      <c r="L135" s="46"/>
      <c r="M135" s="47"/>
      <c r="O135" s="45"/>
      <c r="P135" s="46"/>
      <c r="Q135" s="47"/>
      <c r="S135" s="45"/>
      <c r="T135" s="46"/>
      <c r="U135" s="47"/>
    </row>
    <row r="136" spans="2:21" s="33" customFormat="1" ht="14.25">
      <c r="B136" s="64"/>
      <c r="C136" s="45"/>
      <c r="D136" s="46"/>
      <c r="E136" s="47"/>
      <c r="G136" s="45"/>
      <c r="H136" s="46"/>
      <c r="I136" s="47"/>
    </row>
    <row r="137" spans="2:21" s="33" customFormat="1" ht="14.25">
      <c r="B137" s="64"/>
      <c r="C137" s="45"/>
      <c r="D137" s="46"/>
      <c r="E137" s="47"/>
      <c r="G137" s="45"/>
      <c r="H137" s="46"/>
      <c r="I137" s="47"/>
      <c r="K137" s="45"/>
      <c r="L137" s="46"/>
      <c r="M137" s="47"/>
      <c r="O137" s="45"/>
      <c r="P137" s="46"/>
      <c r="Q137" s="47"/>
      <c r="S137" s="45"/>
      <c r="T137" s="46"/>
      <c r="U137" s="47"/>
    </row>
    <row r="138" spans="2:21" s="33" customFormat="1" ht="14.25">
      <c r="B138" s="64"/>
      <c r="C138" s="45"/>
      <c r="D138" s="46"/>
      <c r="E138" s="47"/>
      <c r="G138" s="45"/>
      <c r="H138" s="46"/>
      <c r="I138" s="47"/>
      <c r="K138" s="45"/>
      <c r="L138" s="46"/>
      <c r="M138" s="47"/>
      <c r="O138" s="45"/>
      <c r="P138" s="46"/>
      <c r="Q138" s="47"/>
      <c r="S138" s="45"/>
      <c r="T138" s="46"/>
      <c r="U138" s="47"/>
    </row>
    <row r="139" spans="2:21" s="33" customFormat="1" ht="14.25">
      <c r="B139" s="64"/>
      <c r="C139" s="45"/>
      <c r="D139" s="46"/>
      <c r="E139" s="47"/>
      <c r="G139" s="45"/>
      <c r="H139" s="46"/>
      <c r="I139" s="47"/>
      <c r="K139" s="45"/>
      <c r="L139" s="46"/>
      <c r="M139" s="47"/>
      <c r="O139" s="45"/>
      <c r="P139" s="46"/>
      <c r="Q139" s="47"/>
      <c r="S139" s="45"/>
      <c r="T139" s="46"/>
      <c r="U139" s="47"/>
    </row>
    <row r="140" spans="2:21" s="33" customFormat="1" ht="14.25">
      <c r="B140" s="65"/>
      <c r="C140" s="39"/>
      <c r="D140" s="40"/>
      <c r="E140" s="36"/>
      <c r="F140" s="36"/>
      <c r="G140" s="39"/>
      <c r="H140" s="40"/>
      <c r="I140" s="36"/>
      <c r="J140" s="36"/>
      <c r="K140" s="39"/>
      <c r="L140" s="40"/>
      <c r="M140" s="36"/>
      <c r="O140" s="39"/>
      <c r="P140" s="40"/>
      <c r="Q140" s="36"/>
      <c r="S140" s="39"/>
      <c r="T140" s="40"/>
      <c r="U140" s="36"/>
    </row>
    <row r="141" spans="2:21" s="33" customFormat="1" ht="14.25">
      <c r="B141" s="64"/>
      <c r="C141" s="45"/>
      <c r="D141" s="46"/>
      <c r="E141" s="47"/>
      <c r="H141" s="46"/>
      <c r="L141" s="46"/>
    </row>
    <row r="142" spans="2:21" s="33" customFormat="1" ht="14.25">
      <c r="B142" s="64"/>
      <c r="C142" s="45"/>
      <c r="D142" s="46"/>
      <c r="E142" s="47"/>
      <c r="G142" s="45"/>
      <c r="H142" s="46"/>
      <c r="I142" s="47"/>
      <c r="K142" s="45"/>
      <c r="L142" s="46"/>
      <c r="M142" s="47"/>
      <c r="O142" s="45"/>
      <c r="P142" s="46"/>
      <c r="Q142" s="47"/>
      <c r="S142" s="45"/>
      <c r="T142" s="46"/>
      <c r="U142" s="47"/>
    </row>
    <row r="143" spans="2:21" s="33" customFormat="1" ht="14.25">
      <c r="B143" s="64"/>
      <c r="C143" s="45"/>
      <c r="D143" s="46"/>
      <c r="E143" s="47"/>
      <c r="G143" s="45"/>
      <c r="H143" s="46"/>
      <c r="I143" s="47"/>
    </row>
    <row r="144" spans="2:21" s="33" customFormat="1" ht="14.25">
      <c r="B144" s="64"/>
      <c r="C144" s="45"/>
      <c r="D144" s="46"/>
      <c r="E144" s="47"/>
      <c r="G144" s="45"/>
      <c r="H144" s="46"/>
      <c r="I144" s="47"/>
      <c r="K144" s="45"/>
      <c r="L144" s="46"/>
      <c r="M144" s="47"/>
      <c r="O144" s="45"/>
      <c r="P144" s="46"/>
      <c r="Q144" s="47"/>
      <c r="S144" s="45"/>
      <c r="T144" s="46"/>
      <c r="U144" s="47"/>
    </row>
    <row r="145" spans="2:21" s="33" customFormat="1" ht="14.25">
      <c r="B145" s="64"/>
      <c r="C145" s="45"/>
      <c r="D145" s="46"/>
      <c r="E145" s="47"/>
      <c r="G145" s="45"/>
      <c r="H145" s="46"/>
      <c r="I145" s="47"/>
      <c r="K145" s="45"/>
      <c r="L145" s="46"/>
      <c r="M145" s="47"/>
      <c r="O145" s="45"/>
      <c r="P145" s="46"/>
      <c r="Q145" s="47"/>
      <c r="S145" s="45"/>
      <c r="T145" s="46"/>
      <c r="U145" s="47"/>
    </row>
    <row r="146" spans="2:21" s="33" customFormat="1" ht="14.25">
      <c r="B146" s="64"/>
      <c r="C146" s="45"/>
      <c r="D146" s="46"/>
      <c r="E146" s="47"/>
      <c r="G146" s="45"/>
      <c r="H146" s="46"/>
      <c r="I146" s="47"/>
      <c r="K146" s="45"/>
      <c r="L146" s="46"/>
      <c r="M146" s="47"/>
      <c r="O146" s="45"/>
      <c r="P146" s="46"/>
      <c r="Q146" s="47"/>
      <c r="S146" s="45"/>
      <c r="T146" s="46"/>
      <c r="U146" s="47"/>
    </row>
    <row r="147" spans="2:21" s="33" customFormat="1" ht="14.25">
      <c r="B147" s="65"/>
      <c r="C147" s="39"/>
      <c r="D147" s="40"/>
      <c r="E147" s="36"/>
      <c r="F147" s="36"/>
      <c r="G147" s="39"/>
      <c r="H147" s="40"/>
      <c r="I147" s="36"/>
      <c r="J147" s="36"/>
      <c r="K147" s="39"/>
      <c r="L147" s="40"/>
      <c r="M147" s="36"/>
      <c r="O147" s="39"/>
      <c r="P147" s="40"/>
      <c r="Q147" s="36"/>
      <c r="S147" s="39"/>
      <c r="T147" s="40"/>
      <c r="U147" s="36"/>
    </row>
    <row r="148" spans="2:21" s="33" customFormat="1" ht="14.25">
      <c r="B148" s="64"/>
      <c r="C148" s="45"/>
      <c r="D148" s="46"/>
      <c r="E148" s="47"/>
      <c r="H148" s="46"/>
      <c r="L148" s="46"/>
    </row>
    <row r="149" spans="2:21" s="33" customFormat="1" ht="14.25">
      <c r="B149" s="64"/>
      <c r="C149" s="45"/>
      <c r="D149" s="46"/>
      <c r="E149" s="47"/>
      <c r="G149" s="45"/>
      <c r="H149" s="46"/>
      <c r="I149" s="47"/>
      <c r="K149" s="45"/>
      <c r="L149" s="46"/>
      <c r="M149" s="47"/>
      <c r="O149" s="45"/>
      <c r="P149" s="46"/>
      <c r="Q149" s="47"/>
      <c r="S149" s="45"/>
      <c r="T149" s="46"/>
      <c r="U149" s="47"/>
    </row>
    <row r="150" spans="2:21" s="33" customFormat="1" ht="14.25">
      <c r="B150" s="64"/>
      <c r="C150" s="45"/>
      <c r="D150" s="46"/>
      <c r="E150" s="47"/>
      <c r="G150" s="45"/>
      <c r="H150" s="46"/>
      <c r="I150" s="47"/>
    </row>
    <row r="151" spans="2:21" s="33" customFormat="1" ht="14.25">
      <c r="B151" s="64"/>
      <c r="C151" s="45"/>
      <c r="D151" s="46"/>
      <c r="E151" s="47"/>
      <c r="G151" s="45"/>
      <c r="H151" s="46"/>
      <c r="I151" s="47"/>
      <c r="K151" s="45"/>
      <c r="L151" s="46"/>
      <c r="M151" s="47"/>
      <c r="O151" s="45"/>
      <c r="P151" s="46"/>
      <c r="Q151" s="47"/>
      <c r="S151" s="45"/>
      <c r="T151" s="46"/>
      <c r="U151" s="47"/>
    </row>
    <row r="152" spans="2:21" s="33" customFormat="1" ht="14.25">
      <c r="B152" s="64"/>
      <c r="C152" s="45"/>
      <c r="D152" s="46"/>
      <c r="E152" s="47"/>
      <c r="G152" s="45"/>
      <c r="H152" s="46"/>
      <c r="I152" s="47"/>
      <c r="K152" s="45"/>
      <c r="L152" s="46"/>
      <c r="M152" s="47"/>
      <c r="O152" s="45"/>
      <c r="P152" s="46"/>
      <c r="Q152" s="47"/>
      <c r="S152" s="45"/>
      <c r="T152" s="46"/>
      <c r="U152" s="47"/>
    </row>
    <row r="153" spans="2:21" s="33" customFormat="1" ht="14.25">
      <c r="B153" s="64"/>
      <c r="C153" s="45"/>
      <c r="D153" s="46"/>
      <c r="E153" s="47"/>
      <c r="G153" s="45"/>
      <c r="H153" s="46"/>
      <c r="I153" s="47"/>
      <c r="K153" s="45"/>
      <c r="L153" s="46"/>
      <c r="M153" s="47"/>
      <c r="O153" s="45"/>
      <c r="P153" s="46"/>
      <c r="Q153" s="47"/>
      <c r="S153" s="45"/>
      <c r="T153" s="46"/>
      <c r="U153" s="47"/>
    </row>
    <row r="154" spans="2:21" s="33" customFormat="1" ht="14.25">
      <c r="B154" s="65"/>
      <c r="C154" s="39"/>
      <c r="D154" s="40"/>
      <c r="E154" s="36"/>
      <c r="F154" s="36"/>
      <c r="G154" s="39"/>
      <c r="H154" s="40"/>
      <c r="I154" s="36"/>
      <c r="J154" s="36"/>
      <c r="K154" s="39"/>
      <c r="L154" s="40"/>
      <c r="M154" s="36"/>
      <c r="O154" s="39"/>
      <c r="P154" s="40"/>
      <c r="Q154" s="36"/>
      <c r="S154" s="39"/>
      <c r="T154" s="40"/>
      <c r="U154" s="36"/>
    </row>
    <row r="155" spans="2:21" s="33" customFormat="1" ht="14.25">
      <c r="B155" s="64"/>
      <c r="C155" s="45"/>
      <c r="D155" s="46"/>
      <c r="E155" s="47"/>
      <c r="H155" s="46"/>
      <c r="L155" s="46"/>
    </row>
    <row r="156" spans="2:21" s="33" customFormat="1" ht="14.25">
      <c r="B156" s="64"/>
      <c r="C156" s="45"/>
      <c r="D156" s="46"/>
      <c r="E156" s="47"/>
      <c r="G156" s="45"/>
      <c r="H156" s="46"/>
      <c r="I156" s="47"/>
      <c r="K156" s="45"/>
      <c r="L156" s="46"/>
      <c r="M156" s="47"/>
      <c r="O156" s="45"/>
      <c r="P156" s="46"/>
      <c r="Q156" s="47"/>
      <c r="S156" s="45"/>
      <c r="T156" s="46"/>
      <c r="U156" s="47"/>
    </row>
    <row r="157" spans="2:21" s="33" customFormat="1" ht="14.25">
      <c r="B157" s="64"/>
      <c r="C157" s="45"/>
      <c r="D157" s="46"/>
      <c r="E157" s="47"/>
      <c r="G157" s="45"/>
      <c r="H157" s="46"/>
      <c r="I157" s="47"/>
    </row>
    <row r="158" spans="2:21" s="33" customFormat="1" ht="14.25">
      <c r="B158" s="64"/>
      <c r="C158" s="45"/>
      <c r="D158" s="46"/>
      <c r="E158" s="47"/>
      <c r="G158" s="45"/>
      <c r="H158" s="46"/>
      <c r="I158" s="47"/>
      <c r="K158" s="45"/>
      <c r="L158" s="46"/>
      <c r="M158" s="47"/>
      <c r="O158" s="45"/>
      <c r="P158" s="46"/>
      <c r="Q158" s="47"/>
      <c r="S158" s="45"/>
      <c r="T158" s="46"/>
      <c r="U158" s="47"/>
    </row>
    <row r="159" spans="2:21" s="33" customFormat="1" ht="14.25">
      <c r="B159" s="64"/>
      <c r="C159" s="45"/>
      <c r="D159" s="46"/>
      <c r="E159" s="47"/>
      <c r="G159" s="45"/>
      <c r="H159" s="46"/>
      <c r="I159" s="47"/>
      <c r="K159" s="45"/>
      <c r="L159" s="46"/>
      <c r="M159" s="47"/>
      <c r="O159" s="45"/>
      <c r="P159" s="46"/>
      <c r="Q159" s="47"/>
      <c r="S159" s="45"/>
      <c r="T159" s="46"/>
      <c r="U159" s="47"/>
    </row>
    <row r="160" spans="2:21" s="33" customFormat="1" ht="14.25">
      <c r="B160" s="64"/>
      <c r="C160" s="45"/>
      <c r="D160" s="46"/>
      <c r="E160" s="47"/>
      <c r="G160" s="45"/>
      <c r="H160" s="46"/>
      <c r="I160" s="47"/>
      <c r="K160" s="45"/>
      <c r="L160" s="46"/>
      <c r="M160" s="47"/>
      <c r="O160" s="45"/>
      <c r="P160" s="46"/>
      <c r="Q160" s="47"/>
      <c r="S160" s="45"/>
      <c r="T160" s="46"/>
      <c r="U160" s="47"/>
    </row>
    <row r="161" spans="2:21" s="33" customFormat="1" ht="14.25">
      <c r="B161" s="65"/>
      <c r="C161" s="39"/>
      <c r="D161" s="40"/>
      <c r="E161" s="36"/>
      <c r="F161" s="36"/>
      <c r="G161" s="39"/>
      <c r="H161" s="40"/>
      <c r="I161" s="36"/>
      <c r="J161" s="36"/>
      <c r="K161" s="39"/>
      <c r="L161" s="40"/>
      <c r="M161" s="36"/>
      <c r="O161" s="39"/>
      <c r="P161" s="40"/>
      <c r="Q161" s="36"/>
      <c r="S161" s="39"/>
      <c r="T161" s="40"/>
      <c r="U161" s="36"/>
    </row>
    <row r="162" spans="2:21" s="33" customFormat="1" ht="14.25">
      <c r="B162" s="64"/>
      <c r="C162" s="45"/>
      <c r="D162" s="46"/>
      <c r="E162" s="47"/>
      <c r="H162" s="46"/>
      <c r="L162" s="46"/>
    </row>
    <row r="163" spans="2:21" s="33" customFormat="1" ht="14.25">
      <c r="B163" s="64"/>
      <c r="C163" s="45"/>
      <c r="D163" s="46"/>
      <c r="E163" s="47"/>
      <c r="G163" s="45"/>
      <c r="H163" s="46"/>
      <c r="I163" s="47"/>
      <c r="K163" s="45"/>
      <c r="L163" s="46"/>
      <c r="M163" s="47"/>
      <c r="O163" s="45"/>
      <c r="P163" s="46"/>
      <c r="Q163" s="47"/>
      <c r="S163" s="45"/>
      <c r="T163" s="46"/>
      <c r="U163" s="47"/>
    </row>
    <row r="164" spans="2:21" s="33" customFormat="1" ht="14.25">
      <c r="B164" s="64"/>
      <c r="C164" s="45"/>
      <c r="D164" s="46"/>
      <c r="E164" s="47"/>
      <c r="G164" s="45"/>
      <c r="H164" s="46"/>
      <c r="I164" s="47"/>
    </row>
    <row r="165" spans="2:21" s="33" customFormat="1" ht="14.25">
      <c r="B165" s="64"/>
      <c r="C165" s="45"/>
      <c r="D165" s="46"/>
      <c r="E165" s="47"/>
      <c r="G165" s="45"/>
      <c r="H165" s="46"/>
      <c r="I165" s="47"/>
      <c r="K165" s="45"/>
      <c r="L165" s="46"/>
      <c r="M165" s="47"/>
      <c r="O165" s="45"/>
      <c r="P165" s="46"/>
      <c r="Q165" s="47"/>
      <c r="S165" s="45"/>
      <c r="T165" s="46"/>
      <c r="U165" s="47"/>
    </row>
    <row r="166" spans="2:21" s="33" customFormat="1" ht="14.25">
      <c r="B166" s="64"/>
      <c r="C166" s="45"/>
      <c r="D166" s="46"/>
      <c r="E166" s="47"/>
      <c r="G166" s="45"/>
      <c r="H166" s="46"/>
      <c r="I166" s="47"/>
      <c r="K166" s="45"/>
      <c r="L166" s="46"/>
      <c r="M166" s="47"/>
      <c r="O166" s="45"/>
      <c r="P166" s="46"/>
      <c r="Q166" s="47"/>
      <c r="S166" s="45"/>
      <c r="T166" s="46"/>
      <c r="U166" s="47"/>
    </row>
    <row r="167" spans="2:21" s="33" customFormat="1" ht="14.25">
      <c r="B167" s="64"/>
      <c r="C167" s="45"/>
      <c r="D167" s="46"/>
      <c r="E167" s="47"/>
      <c r="G167" s="45"/>
      <c r="H167" s="46"/>
      <c r="I167" s="47"/>
      <c r="K167" s="45"/>
      <c r="L167" s="46"/>
      <c r="M167" s="47"/>
      <c r="O167" s="45"/>
      <c r="P167" s="46"/>
      <c r="Q167" s="47"/>
      <c r="S167" s="45"/>
      <c r="T167" s="46"/>
      <c r="U167" s="47"/>
    </row>
    <row r="168" spans="2:21" s="33" customFormat="1" ht="14.25">
      <c r="B168" s="65"/>
      <c r="C168" s="39"/>
      <c r="D168" s="40"/>
      <c r="E168" s="36"/>
      <c r="F168" s="36"/>
      <c r="G168" s="39"/>
      <c r="H168" s="40"/>
      <c r="I168" s="36"/>
      <c r="J168" s="36"/>
      <c r="K168" s="39"/>
      <c r="L168" s="40"/>
      <c r="M168" s="36"/>
      <c r="O168" s="39"/>
      <c r="P168" s="40"/>
      <c r="Q168" s="36"/>
      <c r="S168" s="39"/>
      <c r="T168" s="40"/>
      <c r="U168" s="36"/>
    </row>
    <row r="169" spans="2:21" s="33" customFormat="1" ht="14.25">
      <c r="B169" s="64"/>
      <c r="C169" s="45"/>
      <c r="D169" s="46"/>
      <c r="E169" s="47"/>
      <c r="H169" s="46"/>
      <c r="L169" s="46"/>
    </row>
    <row r="170" spans="2:21" s="33" customFormat="1" ht="14.25">
      <c r="B170" s="64"/>
      <c r="C170" s="45"/>
      <c r="D170" s="46"/>
      <c r="E170" s="47"/>
      <c r="G170" s="45"/>
      <c r="H170" s="46"/>
      <c r="I170" s="47"/>
      <c r="K170" s="45"/>
      <c r="L170" s="46"/>
      <c r="M170" s="47"/>
      <c r="O170" s="45"/>
      <c r="P170" s="46"/>
      <c r="Q170" s="47"/>
      <c r="S170" s="45"/>
      <c r="T170" s="46"/>
      <c r="U170" s="47"/>
    </row>
    <row r="171" spans="2:21" s="33" customFormat="1" ht="14.25">
      <c r="B171" s="64"/>
      <c r="C171" s="45"/>
      <c r="D171" s="46"/>
      <c r="E171" s="47"/>
      <c r="G171" s="45"/>
      <c r="H171" s="46"/>
      <c r="I171" s="47"/>
    </row>
    <row r="172" spans="2:21" s="33" customFormat="1" ht="14.25">
      <c r="B172" s="64"/>
      <c r="C172" s="45"/>
      <c r="D172" s="46"/>
      <c r="E172" s="47"/>
      <c r="G172" s="45"/>
      <c r="H172" s="46"/>
      <c r="I172" s="47"/>
      <c r="K172" s="45"/>
      <c r="L172" s="46"/>
      <c r="M172" s="47"/>
      <c r="O172" s="45"/>
      <c r="P172" s="46"/>
      <c r="Q172" s="47"/>
      <c r="S172" s="45"/>
      <c r="T172" s="46"/>
      <c r="U172" s="47"/>
    </row>
    <row r="173" spans="2:21" s="33" customFormat="1" ht="14.25">
      <c r="B173" s="64"/>
      <c r="C173" s="45"/>
      <c r="D173" s="46"/>
      <c r="E173" s="47"/>
      <c r="G173" s="45"/>
      <c r="H173" s="46"/>
      <c r="I173" s="47"/>
      <c r="K173" s="45"/>
      <c r="L173" s="46"/>
      <c r="M173" s="47"/>
      <c r="O173" s="45"/>
      <c r="P173" s="46"/>
      <c r="Q173" s="47"/>
      <c r="S173" s="45"/>
      <c r="T173" s="46"/>
      <c r="U173" s="47"/>
    </row>
    <row r="174" spans="2:21" s="33" customFormat="1" ht="14.25">
      <c r="B174" s="64"/>
      <c r="C174" s="45"/>
      <c r="D174" s="46"/>
      <c r="E174" s="47"/>
      <c r="G174" s="45"/>
      <c r="H174" s="46"/>
      <c r="I174" s="47"/>
      <c r="K174" s="45"/>
      <c r="L174" s="46"/>
      <c r="M174" s="47"/>
      <c r="O174" s="45"/>
      <c r="P174" s="46"/>
      <c r="Q174" s="47"/>
      <c r="S174" s="45"/>
      <c r="T174" s="46"/>
      <c r="U174" s="47"/>
    </row>
    <row r="175" spans="2:21" s="33" customFormat="1" ht="14.25">
      <c r="B175" s="65"/>
      <c r="C175" s="39"/>
      <c r="D175" s="40"/>
      <c r="E175" s="36"/>
      <c r="F175" s="36"/>
      <c r="G175" s="39"/>
      <c r="H175" s="40"/>
      <c r="I175" s="36"/>
      <c r="J175" s="36"/>
      <c r="K175" s="39"/>
      <c r="L175" s="40"/>
      <c r="M175" s="36"/>
      <c r="O175" s="39"/>
      <c r="P175" s="40"/>
      <c r="Q175" s="36"/>
      <c r="S175" s="39"/>
      <c r="T175" s="40"/>
      <c r="U175" s="36"/>
    </row>
    <row r="176" spans="2:21" s="33" customFormat="1" ht="14.25">
      <c r="B176" s="64"/>
      <c r="C176" s="45"/>
      <c r="D176" s="46"/>
      <c r="E176" s="47"/>
      <c r="H176" s="46"/>
      <c r="L176" s="46"/>
    </row>
    <row r="177" spans="2:21" s="33" customFormat="1" ht="14.25">
      <c r="B177" s="64"/>
      <c r="C177" s="45"/>
      <c r="D177" s="46"/>
      <c r="E177" s="47"/>
      <c r="G177" s="45"/>
      <c r="H177" s="46"/>
      <c r="I177" s="47"/>
      <c r="K177" s="45"/>
      <c r="L177" s="46"/>
      <c r="M177" s="47"/>
      <c r="O177" s="45"/>
      <c r="P177" s="46"/>
      <c r="Q177" s="47"/>
      <c r="S177" s="45"/>
      <c r="T177" s="46"/>
      <c r="U177" s="47"/>
    </row>
    <row r="178" spans="2:21" s="33" customFormat="1" ht="14.25">
      <c r="B178" s="64"/>
      <c r="C178" s="45"/>
      <c r="D178" s="46"/>
      <c r="E178" s="47"/>
      <c r="G178" s="45"/>
      <c r="H178" s="46"/>
      <c r="I178" s="47"/>
    </row>
    <row r="179" spans="2:21" s="33" customFormat="1" ht="14.25">
      <c r="B179" s="64"/>
      <c r="C179" s="45"/>
      <c r="D179" s="46"/>
      <c r="E179" s="47"/>
      <c r="G179" s="45"/>
      <c r="H179" s="46"/>
      <c r="I179" s="47"/>
      <c r="K179" s="45"/>
      <c r="L179" s="46"/>
      <c r="M179" s="47"/>
      <c r="O179" s="45"/>
      <c r="P179" s="46"/>
      <c r="Q179" s="47"/>
      <c r="S179" s="45"/>
      <c r="T179" s="46"/>
      <c r="U179" s="47"/>
    </row>
    <row r="180" spans="2:21" s="33" customFormat="1" ht="14.25">
      <c r="B180" s="64"/>
      <c r="C180" s="45"/>
      <c r="D180" s="46"/>
      <c r="E180" s="47"/>
      <c r="G180" s="45"/>
      <c r="H180" s="46"/>
      <c r="I180" s="47"/>
      <c r="K180" s="45"/>
      <c r="L180" s="46"/>
      <c r="M180" s="47"/>
      <c r="O180" s="45"/>
      <c r="P180" s="46"/>
      <c r="Q180" s="47"/>
      <c r="S180" s="45"/>
      <c r="T180" s="46"/>
      <c r="U180" s="47"/>
    </row>
    <row r="181" spans="2:21" s="33" customFormat="1" ht="14.25">
      <c r="B181" s="64"/>
      <c r="C181" s="45"/>
      <c r="D181" s="46"/>
      <c r="E181" s="47"/>
      <c r="G181" s="45"/>
      <c r="H181" s="46"/>
      <c r="I181" s="47"/>
      <c r="K181" s="45"/>
      <c r="L181" s="46"/>
      <c r="M181" s="47"/>
      <c r="O181" s="45"/>
      <c r="P181" s="46"/>
      <c r="Q181" s="47"/>
      <c r="S181" s="45"/>
      <c r="T181" s="46"/>
      <c r="U181" s="47"/>
    </row>
    <row r="182" spans="2:21" s="33" customFormat="1" ht="14.25">
      <c r="B182" s="65"/>
      <c r="C182" s="39"/>
      <c r="D182" s="40"/>
      <c r="E182" s="36"/>
      <c r="F182" s="36"/>
      <c r="G182" s="39"/>
      <c r="H182" s="40"/>
      <c r="I182" s="36"/>
      <c r="J182" s="36"/>
      <c r="K182" s="39"/>
      <c r="L182" s="40"/>
      <c r="M182" s="36"/>
      <c r="O182" s="39"/>
      <c r="P182" s="40"/>
      <c r="Q182" s="36"/>
      <c r="S182" s="39"/>
      <c r="T182" s="40"/>
      <c r="U182" s="36"/>
    </row>
    <row r="183" spans="2:21" s="33" customFormat="1" ht="14.25">
      <c r="B183" s="64"/>
      <c r="C183" s="45"/>
      <c r="D183" s="46"/>
      <c r="E183" s="47"/>
      <c r="H183" s="46"/>
      <c r="L183" s="46"/>
    </row>
    <row r="184" spans="2:21" s="33" customFormat="1" ht="14.25">
      <c r="B184" s="64"/>
      <c r="C184" s="45"/>
      <c r="D184" s="46"/>
      <c r="E184" s="47"/>
      <c r="G184" s="45"/>
      <c r="H184" s="46"/>
      <c r="I184" s="47"/>
      <c r="K184" s="45"/>
      <c r="L184" s="46"/>
      <c r="M184" s="47"/>
      <c r="O184" s="45"/>
      <c r="P184" s="46"/>
      <c r="Q184" s="47"/>
      <c r="S184" s="45"/>
      <c r="T184" s="46"/>
      <c r="U184" s="47"/>
    </row>
    <row r="185" spans="2:21" s="33" customFormat="1" ht="14.25">
      <c r="B185" s="64"/>
      <c r="C185" s="45"/>
      <c r="D185" s="46"/>
      <c r="E185" s="47"/>
      <c r="G185" s="45"/>
      <c r="H185" s="46"/>
      <c r="I185" s="47"/>
    </row>
    <row r="186" spans="2:21" s="33" customFormat="1" ht="14.25">
      <c r="B186" s="64"/>
      <c r="C186" s="45"/>
      <c r="D186" s="46"/>
      <c r="E186" s="47"/>
      <c r="G186" s="45"/>
      <c r="H186" s="46"/>
      <c r="I186" s="47"/>
      <c r="K186" s="45"/>
      <c r="L186" s="46"/>
      <c r="M186" s="47"/>
      <c r="O186" s="45"/>
      <c r="P186" s="46"/>
      <c r="Q186" s="47"/>
      <c r="S186" s="45"/>
      <c r="T186" s="46"/>
      <c r="U186" s="47"/>
    </row>
    <row r="187" spans="2:21" s="33" customFormat="1" ht="14.25">
      <c r="B187" s="64"/>
      <c r="C187" s="45"/>
      <c r="D187" s="46"/>
      <c r="E187" s="47"/>
      <c r="G187" s="45"/>
      <c r="H187" s="46"/>
      <c r="I187" s="47"/>
      <c r="K187" s="45"/>
      <c r="L187" s="46"/>
      <c r="M187" s="47"/>
      <c r="O187" s="45"/>
      <c r="P187" s="46"/>
      <c r="Q187" s="47"/>
      <c r="S187" s="45"/>
      <c r="T187" s="46"/>
      <c r="U187" s="47"/>
    </row>
    <row r="188" spans="2:21" s="33" customFormat="1" ht="14.25">
      <c r="B188" s="64"/>
      <c r="C188" s="45"/>
      <c r="D188" s="46"/>
      <c r="E188" s="47"/>
      <c r="G188" s="45"/>
      <c r="H188" s="46"/>
      <c r="I188" s="47"/>
      <c r="K188" s="45"/>
      <c r="L188" s="46"/>
      <c r="M188" s="47"/>
      <c r="O188" s="45"/>
      <c r="P188" s="46"/>
      <c r="Q188" s="47"/>
      <c r="S188" s="45"/>
      <c r="T188" s="46"/>
      <c r="U188" s="47"/>
    </row>
    <row r="189" spans="2:21" s="33" customFormat="1" ht="14.25">
      <c r="B189" s="65"/>
      <c r="C189" s="39"/>
      <c r="D189" s="40"/>
      <c r="E189" s="36"/>
      <c r="F189" s="36"/>
      <c r="G189" s="39"/>
      <c r="H189" s="40"/>
      <c r="I189" s="36"/>
      <c r="J189" s="36"/>
      <c r="K189" s="39"/>
      <c r="L189" s="40"/>
      <c r="M189" s="36"/>
      <c r="O189" s="39"/>
      <c r="P189" s="40"/>
      <c r="Q189" s="36"/>
      <c r="S189" s="39"/>
      <c r="T189" s="40"/>
      <c r="U189" s="36"/>
    </row>
    <row r="190" spans="2:21" s="33" customFormat="1" ht="14.25">
      <c r="B190" s="64"/>
      <c r="C190" s="45"/>
      <c r="D190" s="46"/>
      <c r="E190" s="47"/>
      <c r="H190" s="46"/>
      <c r="L190" s="46"/>
    </row>
    <row r="191" spans="2:21" s="33" customFormat="1" ht="14.25">
      <c r="B191" s="64"/>
      <c r="C191" s="45"/>
      <c r="D191" s="46"/>
      <c r="E191" s="47"/>
      <c r="G191" s="45"/>
      <c r="H191" s="46"/>
      <c r="I191" s="47"/>
      <c r="K191" s="45"/>
      <c r="L191" s="46"/>
      <c r="M191" s="47"/>
      <c r="O191" s="45"/>
      <c r="P191" s="46"/>
      <c r="Q191" s="47"/>
      <c r="S191" s="45"/>
      <c r="T191" s="46"/>
      <c r="U191" s="47"/>
    </row>
    <row r="192" spans="2:21" s="33" customFormat="1" ht="14.25">
      <c r="B192" s="64"/>
      <c r="C192" s="45"/>
      <c r="D192" s="46"/>
      <c r="E192" s="47"/>
      <c r="G192" s="45"/>
      <c r="H192" s="46"/>
      <c r="I192" s="47"/>
    </row>
    <row r="193" spans="2:21" s="33" customFormat="1" ht="14.25">
      <c r="B193" s="64"/>
      <c r="C193" s="45"/>
      <c r="D193" s="46"/>
      <c r="E193" s="47"/>
      <c r="G193" s="45"/>
      <c r="H193" s="46"/>
      <c r="I193" s="47"/>
      <c r="K193" s="45"/>
      <c r="L193" s="46"/>
      <c r="M193" s="47"/>
      <c r="O193" s="45"/>
      <c r="P193" s="46"/>
      <c r="Q193" s="47"/>
      <c r="S193" s="45"/>
      <c r="T193" s="46"/>
      <c r="U193" s="47"/>
    </row>
    <row r="194" spans="2:21" s="33" customFormat="1" ht="14.25">
      <c r="B194" s="64"/>
      <c r="C194" s="45"/>
      <c r="D194" s="46"/>
      <c r="E194" s="47"/>
      <c r="G194" s="45"/>
      <c r="H194" s="46"/>
      <c r="I194" s="47"/>
      <c r="K194" s="45"/>
      <c r="L194" s="46"/>
      <c r="M194" s="47"/>
      <c r="O194" s="45"/>
      <c r="P194" s="46"/>
      <c r="Q194" s="47"/>
      <c r="S194" s="45"/>
      <c r="T194" s="46"/>
      <c r="U194" s="47"/>
    </row>
    <row r="195" spans="2:21" s="33" customFormat="1" ht="14.25">
      <c r="B195" s="64"/>
      <c r="C195" s="45"/>
      <c r="D195" s="46"/>
      <c r="E195" s="47"/>
      <c r="G195" s="45"/>
      <c r="H195" s="46"/>
      <c r="I195" s="47"/>
      <c r="K195" s="45"/>
      <c r="L195" s="46"/>
      <c r="M195" s="47"/>
      <c r="O195" s="45"/>
      <c r="P195" s="46"/>
      <c r="Q195" s="47"/>
      <c r="S195" s="45"/>
      <c r="T195" s="46"/>
      <c r="U195" s="47"/>
    </row>
    <row r="196" spans="2:21" s="33" customFormat="1" ht="14.25">
      <c r="B196" s="65"/>
      <c r="C196" s="39"/>
      <c r="D196" s="40"/>
      <c r="E196" s="36"/>
      <c r="F196" s="36"/>
      <c r="G196" s="39"/>
      <c r="H196" s="40"/>
      <c r="I196" s="36"/>
      <c r="J196" s="36"/>
      <c r="K196" s="39"/>
      <c r="L196" s="40"/>
      <c r="M196" s="36"/>
      <c r="O196" s="39"/>
      <c r="P196" s="40"/>
      <c r="Q196" s="36"/>
      <c r="S196" s="39"/>
      <c r="T196" s="40"/>
      <c r="U196" s="36"/>
    </row>
    <row r="197" spans="2:21" s="33" customFormat="1" ht="14.25">
      <c r="B197" s="64"/>
      <c r="C197" s="45"/>
      <c r="D197" s="46"/>
      <c r="E197" s="47"/>
      <c r="H197" s="46"/>
      <c r="L197" s="46"/>
    </row>
    <row r="198" spans="2:21" s="33" customFormat="1" ht="14.25">
      <c r="B198" s="64"/>
      <c r="C198" s="45"/>
      <c r="D198" s="46"/>
      <c r="E198" s="47"/>
      <c r="G198" s="45"/>
      <c r="H198" s="46"/>
      <c r="I198" s="47"/>
      <c r="K198" s="45"/>
      <c r="L198" s="46"/>
      <c r="M198" s="47"/>
      <c r="O198" s="45"/>
      <c r="P198" s="46"/>
      <c r="Q198" s="47"/>
      <c r="S198" s="45"/>
      <c r="T198" s="46"/>
      <c r="U198" s="47"/>
    </row>
    <row r="199" spans="2:21" s="33" customFormat="1" ht="14.25">
      <c r="B199" s="64"/>
      <c r="C199" s="45"/>
      <c r="D199" s="46"/>
      <c r="E199" s="47"/>
      <c r="G199" s="45"/>
      <c r="H199" s="46"/>
      <c r="I199" s="47"/>
    </row>
    <row r="200" spans="2:21" s="33" customFormat="1" ht="14.25">
      <c r="B200" s="64"/>
      <c r="C200" s="45"/>
      <c r="D200" s="46"/>
      <c r="E200" s="47"/>
      <c r="G200" s="45"/>
      <c r="H200" s="46"/>
      <c r="I200" s="47"/>
      <c r="K200" s="45"/>
      <c r="L200" s="46"/>
      <c r="M200" s="47"/>
      <c r="O200" s="45"/>
      <c r="P200" s="46"/>
      <c r="Q200" s="47"/>
      <c r="S200" s="45"/>
      <c r="T200" s="46"/>
      <c r="U200" s="47"/>
    </row>
    <row r="201" spans="2:21" s="33" customFormat="1" ht="14.25">
      <c r="B201" s="64"/>
      <c r="C201" s="45"/>
      <c r="D201" s="46"/>
      <c r="E201" s="47"/>
      <c r="G201" s="45"/>
      <c r="H201" s="46"/>
      <c r="I201" s="47"/>
      <c r="K201" s="45"/>
      <c r="L201" s="46"/>
      <c r="M201" s="47"/>
      <c r="O201" s="45"/>
      <c r="P201" s="46"/>
      <c r="Q201" s="47"/>
      <c r="S201" s="45"/>
      <c r="T201" s="46"/>
      <c r="U201" s="47"/>
    </row>
    <row r="202" spans="2:21" s="33" customFormat="1" ht="14.25">
      <c r="B202" s="64"/>
      <c r="C202" s="45"/>
      <c r="D202" s="46"/>
      <c r="E202" s="47"/>
      <c r="G202" s="45"/>
      <c r="H202" s="46"/>
      <c r="I202" s="47"/>
      <c r="K202" s="45"/>
      <c r="L202" s="46"/>
      <c r="M202" s="47"/>
      <c r="O202" s="45"/>
      <c r="P202" s="46"/>
      <c r="Q202" s="47"/>
      <c r="S202" s="45"/>
      <c r="T202" s="46"/>
      <c r="U202" s="47"/>
    </row>
    <row r="203" spans="2:21" s="33" customFormat="1" ht="14.25">
      <c r="B203" s="65"/>
      <c r="C203" s="39"/>
      <c r="D203" s="40"/>
      <c r="E203" s="36"/>
      <c r="F203" s="36"/>
      <c r="G203" s="39"/>
      <c r="H203" s="40"/>
      <c r="I203" s="36"/>
      <c r="J203" s="36"/>
      <c r="K203" s="39"/>
      <c r="L203" s="40"/>
      <c r="M203" s="36"/>
      <c r="O203" s="39"/>
      <c r="P203" s="40"/>
      <c r="Q203" s="36"/>
      <c r="S203" s="39"/>
      <c r="T203" s="40"/>
      <c r="U203" s="36"/>
    </row>
    <row r="204" spans="2:21" s="33" customFormat="1" ht="14.25">
      <c r="B204" s="64"/>
      <c r="C204" s="45"/>
      <c r="D204" s="46"/>
      <c r="E204" s="47"/>
      <c r="H204" s="46"/>
      <c r="L204" s="46"/>
    </row>
    <row r="205" spans="2:21" s="33" customFormat="1" ht="14.25">
      <c r="B205" s="64"/>
      <c r="C205" s="45"/>
      <c r="D205" s="46"/>
      <c r="E205" s="47"/>
      <c r="G205" s="45"/>
      <c r="H205" s="46"/>
      <c r="I205" s="47"/>
      <c r="K205" s="45"/>
      <c r="L205" s="46"/>
      <c r="M205" s="47"/>
      <c r="O205" s="45"/>
      <c r="P205" s="46"/>
      <c r="Q205" s="47"/>
      <c r="S205" s="45"/>
      <c r="T205" s="46"/>
      <c r="U205" s="47"/>
    </row>
    <row r="206" spans="2:21" s="33" customFormat="1" ht="14.25">
      <c r="B206" s="64"/>
      <c r="C206" s="45"/>
      <c r="D206" s="46"/>
      <c r="E206" s="47"/>
      <c r="G206" s="45"/>
      <c r="H206" s="46"/>
      <c r="I206" s="47"/>
    </row>
    <row r="207" spans="2:21" s="33" customFormat="1" ht="14.25">
      <c r="B207" s="64"/>
      <c r="C207" s="45"/>
      <c r="D207" s="46"/>
      <c r="E207" s="47"/>
      <c r="G207" s="45"/>
      <c r="H207" s="46"/>
      <c r="I207" s="47"/>
      <c r="K207" s="45"/>
      <c r="L207" s="46"/>
      <c r="M207" s="47"/>
      <c r="O207" s="45"/>
      <c r="P207" s="46"/>
      <c r="Q207" s="47"/>
      <c r="S207" s="45"/>
      <c r="T207" s="46"/>
      <c r="U207" s="47"/>
    </row>
    <row r="208" spans="2:21" s="33" customFormat="1" ht="14.25">
      <c r="B208" s="64"/>
      <c r="C208" s="45"/>
      <c r="D208" s="46"/>
      <c r="E208" s="47"/>
      <c r="G208" s="45"/>
      <c r="H208" s="46"/>
      <c r="I208" s="47"/>
      <c r="K208" s="45"/>
      <c r="L208" s="46"/>
      <c r="M208" s="47"/>
      <c r="O208" s="45"/>
      <c r="P208" s="46"/>
      <c r="Q208" s="47"/>
      <c r="S208" s="45"/>
      <c r="T208" s="46"/>
      <c r="U208" s="47"/>
    </row>
    <row r="209" spans="2:21" s="33" customFormat="1" ht="14.25">
      <c r="B209" s="64"/>
      <c r="C209" s="45"/>
      <c r="D209" s="46"/>
      <c r="E209" s="47"/>
      <c r="G209" s="45"/>
      <c r="H209" s="46"/>
      <c r="I209" s="47"/>
      <c r="K209" s="45"/>
      <c r="L209" s="46"/>
      <c r="M209" s="47"/>
      <c r="O209" s="45"/>
      <c r="P209" s="46"/>
      <c r="Q209" s="47"/>
      <c r="S209" s="45"/>
      <c r="T209" s="46"/>
      <c r="U209" s="47"/>
    </row>
    <row r="210" spans="2:21" s="33" customFormat="1" ht="14.25">
      <c r="B210" s="65"/>
      <c r="C210" s="39"/>
      <c r="D210" s="40"/>
      <c r="E210" s="36"/>
      <c r="F210" s="36"/>
      <c r="G210" s="39"/>
      <c r="H210" s="40"/>
      <c r="I210" s="36"/>
      <c r="J210" s="36"/>
      <c r="K210" s="39"/>
      <c r="L210" s="40"/>
      <c r="M210" s="36"/>
      <c r="O210" s="39"/>
      <c r="P210" s="40"/>
      <c r="Q210" s="36"/>
      <c r="S210" s="39"/>
      <c r="T210" s="40"/>
      <c r="U210" s="36"/>
    </row>
    <row r="211" spans="2:21" s="33" customFormat="1" ht="14.25">
      <c r="B211" s="64"/>
      <c r="C211" s="45"/>
      <c r="D211" s="46"/>
      <c r="E211" s="47"/>
      <c r="H211" s="46"/>
      <c r="L211" s="46"/>
    </row>
    <row r="212" spans="2:21" s="33" customFormat="1" ht="14.25">
      <c r="B212" s="64"/>
      <c r="C212" s="45"/>
      <c r="D212" s="46"/>
      <c r="E212" s="47"/>
      <c r="G212" s="45"/>
      <c r="H212" s="46"/>
      <c r="I212" s="47"/>
      <c r="K212" s="45"/>
      <c r="L212" s="46"/>
      <c r="M212" s="47"/>
      <c r="O212" s="45"/>
      <c r="P212" s="46"/>
      <c r="Q212" s="47"/>
      <c r="S212" s="45"/>
      <c r="T212" s="46"/>
      <c r="U212" s="47"/>
    </row>
    <row r="213" spans="2:21" s="33" customFormat="1" ht="14.25">
      <c r="B213" s="64"/>
      <c r="C213" s="45"/>
      <c r="D213" s="46"/>
      <c r="E213" s="47"/>
      <c r="G213" s="45"/>
      <c r="H213" s="46"/>
      <c r="I213" s="47"/>
    </row>
    <row r="214" spans="2:21" s="33" customFormat="1" ht="14.25">
      <c r="B214" s="64"/>
      <c r="C214" s="45"/>
      <c r="D214" s="46"/>
      <c r="E214" s="47"/>
      <c r="G214" s="45"/>
      <c r="H214" s="46"/>
      <c r="I214" s="47"/>
      <c r="K214" s="45"/>
      <c r="L214" s="46"/>
      <c r="M214" s="47"/>
      <c r="O214" s="45"/>
      <c r="P214" s="46"/>
      <c r="Q214" s="47"/>
      <c r="S214" s="45"/>
      <c r="T214" s="46"/>
      <c r="U214" s="47"/>
    </row>
    <row r="215" spans="2:21" s="33" customFormat="1" ht="14.25">
      <c r="B215" s="64"/>
      <c r="C215" s="45"/>
      <c r="D215" s="46"/>
      <c r="E215" s="47"/>
      <c r="G215" s="45"/>
      <c r="H215" s="46"/>
      <c r="I215" s="47"/>
      <c r="K215" s="45"/>
      <c r="L215" s="46"/>
      <c r="M215" s="47"/>
      <c r="O215" s="45"/>
      <c r="P215" s="46"/>
      <c r="Q215" s="47"/>
      <c r="S215" s="45"/>
      <c r="T215" s="46"/>
      <c r="U215" s="47"/>
    </row>
    <row r="216" spans="2:21" s="33" customFormat="1" ht="14.25">
      <c r="B216" s="64"/>
      <c r="C216" s="45"/>
      <c r="D216" s="46"/>
      <c r="E216" s="47"/>
      <c r="G216" s="45"/>
      <c r="H216" s="46"/>
      <c r="I216" s="47"/>
      <c r="K216" s="45"/>
      <c r="L216" s="46"/>
      <c r="M216" s="47"/>
      <c r="O216" s="45"/>
      <c r="P216" s="46"/>
      <c r="Q216" s="47"/>
      <c r="S216" s="45"/>
      <c r="T216" s="46"/>
      <c r="U216" s="47"/>
    </row>
    <row r="217" spans="2:21" s="33" customFormat="1" ht="14.25">
      <c r="B217" s="65"/>
      <c r="C217" s="39"/>
      <c r="D217" s="40"/>
      <c r="E217" s="36"/>
      <c r="F217" s="36"/>
      <c r="G217" s="39"/>
      <c r="H217" s="40"/>
      <c r="I217" s="36"/>
      <c r="J217" s="36"/>
      <c r="K217" s="39"/>
      <c r="L217" s="40"/>
      <c r="M217" s="36"/>
      <c r="O217" s="39"/>
      <c r="P217" s="40"/>
      <c r="Q217" s="36"/>
      <c r="S217" s="39"/>
      <c r="T217" s="40"/>
      <c r="U217" s="36"/>
    </row>
    <row r="218" spans="2:21" s="33" customFormat="1" ht="14.25">
      <c r="B218" s="64"/>
      <c r="C218" s="45"/>
      <c r="D218" s="46"/>
      <c r="E218" s="47"/>
      <c r="H218" s="46"/>
      <c r="L218" s="46"/>
    </row>
    <row r="219" spans="2:21" s="33" customFormat="1" ht="14.25">
      <c r="B219" s="64"/>
      <c r="C219" s="45"/>
      <c r="D219" s="46"/>
      <c r="E219" s="47"/>
      <c r="G219" s="45"/>
      <c r="H219" s="46"/>
      <c r="I219" s="47"/>
      <c r="K219" s="45"/>
      <c r="L219" s="46"/>
      <c r="M219" s="47"/>
      <c r="O219" s="45"/>
      <c r="P219" s="46"/>
      <c r="Q219" s="47"/>
      <c r="S219" s="45"/>
      <c r="T219" s="46"/>
      <c r="U219" s="47"/>
    </row>
    <row r="220" spans="2:21" s="33" customFormat="1" ht="14.25">
      <c r="B220" s="64"/>
      <c r="C220" s="45"/>
      <c r="D220" s="46"/>
      <c r="E220" s="47"/>
      <c r="G220" s="45"/>
      <c r="H220" s="46"/>
      <c r="I220" s="47"/>
    </row>
    <row r="221" spans="2:21" s="33" customFormat="1" ht="14.25">
      <c r="B221" s="64"/>
      <c r="C221" s="45"/>
      <c r="D221" s="46"/>
      <c r="E221" s="47"/>
      <c r="G221" s="45"/>
      <c r="H221" s="46"/>
      <c r="I221" s="47"/>
      <c r="K221" s="45"/>
      <c r="L221" s="46"/>
      <c r="M221" s="47"/>
      <c r="O221" s="45"/>
      <c r="P221" s="46"/>
      <c r="Q221" s="47"/>
      <c r="S221" s="45"/>
      <c r="T221" s="46"/>
      <c r="U221" s="47"/>
    </row>
    <row r="222" spans="2:21" s="33" customFormat="1" ht="14.25">
      <c r="B222" s="64"/>
      <c r="C222" s="45"/>
      <c r="D222" s="46"/>
      <c r="E222" s="47"/>
      <c r="G222" s="45"/>
      <c r="H222" s="46"/>
      <c r="I222" s="47"/>
      <c r="K222" s="45"/>
      <c r="L222" s="46"/>
      <c r="M222" s="47"/>
      <c r="O222" s="45"/>
      <c r="P222" s="46"/>
      <c r="Q222" s="47"/>
      <c r="S222" s="45"/>
      <c r="T222" s="46"/>
      <c r="U222" s="47"/>
    </row>
    <row r="223" spans="2:21" s="33" customFormat="1" ht="14.25">
      <c r="B223" s="64"/>
      <c r="C223" s="45"/>
      <c r="D223" s="46"/>
      <c r="E223" s="47"/>
      <c r="G223" s="45"/>
      <c r="H223" s="46"/>
      <c r="I223" s="47"/>
      <c r="K223" s="45"/>
      <c r="L223" s="46"/>
      <c r="M223" s="47"/>
      <c r="O223" s="45"/>
      <c r="P223" s="46"/>
      <c r="Q223" s="47"/>
      <c r="S223" s="45"/>
      <c r="T223" s="46"/>
      <c r="U223" s="47"/>
    </row>
    <row r="224" spans="2:21" s="33" customFormat="1" ht="14.25">
      <c r="B224" s="65"/>
      <c r="C224" s="39"/>
      <c r="D224" s="40"/>
      <c r="E224" s="36"/>
      <c r="F224" s="36"/>
      <c r="G224" s="39"/>
      <c r="H224" s="40"/>
      <c r="I224" s="36"/>
      <c r="J224" s="36"/>
      <c r="K224" s="39"/>
      <c r="L224" s="40"/>
      <c r="M224" s="36"/>
      <c r="O224" s="39"/>
      <c r="P224" s="40"/>
      <c r="Q224" s="36"/>
      <c r="S224" s="39"/>
      <c r="T224" s="40"/>
      <c r="U224" s="36"/>
    </row>
    <row r="225" spans="2:21" s="33" customFormat="1" ht="14.25">
      <c r="B225" s="64"/>
      <c r="C225" s="45"/>
      <c r="D225" s="46"/>
      <c r="E225" s="47"/>
      <c r="H225" s="46"/>
      <c r="L225" s="46"/>
    </row>
    <row r="226" spans="2:21" s="33" customFormat="1" ht="14.25">
      <c r="B226" s="64"/>
      <c r="C226" s="45"/>
      <c r="D226" s="46"/>
      <c r="E226" s="47"/>
      <c r="G226" s="45"/>
      <c r="H226" s="46"/>
      <c r="I226" s="47"/>
      <c r="K226" s="45"/>
      <c r="L226" s="46"/>
      <c r="M226" s="47"/>
      <c r="O226" s="45"/>
      <c r="P226" s="46"/>
      <c r="Q226" s="47"/>
      <c r="S226" s="45"/>
      <c r="T226" s="46"/>
      <c r="U226" s="47"/>
    </row>
    <row r="227" spans="2:21" s="33" customFormat="1" ht="14.25">
      <c r="B227" s="64"/>
      <c r="C227" s="45"/>
      <c r="D227" s="46"/>
      <c r="E227" s="47"/>
      <c r="G227" s="45"/>
      <c r="H227" s="46"/>
      <c r="I227" s="47"/>
    </row>
    <row r="228" spans="2:21" s="33" customFormat="1" ht="14.25">
      <c r="B228" s="64"/>
      <c r="C228" s="45"/>
      <c r="D228" s="46"/>
      <c r="E228" s="47"/>
      <c r="G228" s="45"/>
      <c r="H228" s="46"/>
      <c r="I228" s="47"/>
      <c r="K228" s="45"/>
      <c r="L228" s="46"/>
      <c r="M228" s="47"/>
      <c r="O228" s="45"/>
      <c r="P228" s="46"/>
      <c r="Q228" s="47"/>
      <c r="S228" s="45"/>
      <c r="T228" s="46"/>
      <c r="U228" s="47"/>
    </row>
    <row r="229" spans="2:21" s="33" customFormat="1" ht="14.25">
      <c r="B229" s="64"/>
      <c r="C229" s="45"/>
      <c r="D229" s="46"/>
      <c r="E229" s="47"/>
      <c r="G229" s="45"/>
      <c r="H229" s="46"/>
      <c r="I229" s="47"/>
      <c r="K229" s="45"/>
      <c r="L229" s="46"/>
      <c r="M229" s="47"/>
      <c r="O229" s="45"/>
      <c r="P229" s="46"/>
      <c r="Q229" s="47"/>
      <c r="S229" s="45"/>
      <c r="T229" s="46"/>
      <c r="U229" s="47"/>
    </row>
    <row r="230" spans="2:21" s="33" customFormat="1" ht="14.25">
      <c r="B230" s="64"/>
      <c r="C230" s="45"/>
      <c r="D230" s="46"/>
      <c r="E230" s="47"/>
      <c r="G230" s="45"/>
      <c r="H230" s="46"/>
      <c r="I230" s="47"/>
      <c r="K230" s="45"/>
      <c r="L230" s="46"/>
      <c r="M230" s="47"/>
      <c r="O230" s="45"/>
      <c r="P230" s="46"/>
      <c r="Q230" s="47"/>
      <c r="S230" s="45"/>
      <c r="T230" s="46"/>
      <c r="U230" s="47"/>
    </row>
    <row r="231" spans="2:21" s="33" customFormat="1" ht="14.25">
      <c r="B231" s="65"/>
      <c r="C231" s="39"/>
      <c r="D231" s="40"/>
      <c r="E231" s="36"/>
      <c r="F231" s="36"/>
      <c r="G231" s="39"/>
      <c r="H231" s="40"/>
      <c r="I231" s="36"/>
      <c r="J231" s="36"/>
      <c r="K231" s="39"/>
      <c r="L231" s="40"/>
      <c r="M231" s="36"/>
      <c r="O231" s="39"/>
      <c r="P231" s="40"/>
      <c r="Q231" s="36"/>
      <c r="S231" s="39"/>
      <c r="T231" s="40"/>
      <c r="U231" s="36"/>
    </row>
    <row r="232" spans="2:21" s="33" customFormat="1" ht="14.25">
      <c r="B232" s="64"/>
      <c r="C232" s="45"/>
      <c r="D232" s="46"/>
      <c r="E232" s="47"/>
      <c r="H232" s="46"/>
      <c r="L232" s="46"/>
    </row>
    <row r="233" spans="2:21" s="33" customFormat="1" ht="14.25">
      <c r="B233" s="64"/>
      <c r="C233" s="45"/>
      <c r="D233" s="46"/>
      <c r="E233" s="47"/>
      <c r="G233" s="45"/>
      <c r="H233" s="46"/>
      <c r="I233" s="47"/>
      <c r="K233" s="45"/>
      <c r="L233" s="46"/>
      <c r="M233" s="47"/>
      <c r="O233" s="45"/>
      <c r="P233" s="46"/>
      <c r="Q233" s="47"/>
      <c r="S233" s="45"/>
      <c r="T233" s="46"/>
      <c r="U233" s="47"/>
    </row>
    <row r="234" spans="2:21" s="33" customFormat="1" ht="14.25">
      <c r="B234" s="64"/>
      <c r="C234" s="45"/>
      <c r="D234" s="46"/>
      <c r="E234" s="47"/>
      <c r="G234" s="45"/>
      <c r="H234" s="46"/>
      <c r="I234" s="47"/>
    </row>
    <row r="235" spans="2:21" s="33" customFormat="1" ht="14.25">
      <c r="B235" s="64"/>
      <c r="C235" s="45"/>
      <c r="D235" s="46"/>
      <c r="E235" s="47"/>
      <c r="G235" s="45"/>
      <c r="H235" s="46"/>
      <c r="I235" s="47"/>
      <c r="K235" s="45"/>
      <c r="L235" s="46"/>
      <c r="M235" s="47"/>
      <c r="O235" s="45"/>
      <c r="P235" s="46"/>
      <c r="Q235" s="47"/>
      <c r="S235" s="45"/>
      <c r="T235" s="46"/>
      <c r="U235" s="47"/>
    </row>
    <row r="236" spans="2:21" s="33" customFormat="1" ht="14.25">
      <c r="B236" s="64"/>
      <c r="C236" s="45"/>
      <c r="D236" s="46"/>
      <c r="E236" s="47"/>
      <c r="G236" s="45"/>
      <c r="H236" s="46"/>
      <c r="I236" s="47"/>
      <c r="K236" s="45"/>
      <c r="L236" s="46"/>
      <c r="M236" s="47"/>
      <c r="O236" s="45"/>
      <c r="P236" s="46"/>
      <c r="Q236" s="47"/>
      <c r="S236" s="45"/>
      <c r="T236" s="46"/>
      <c r="U236" s="47"/>
    </row>
    <row r="237" spans="2:21" s="33" customFormat="1" ht="14.25">
      <c r="B237" s="64"/>
      <c r="C237" s="45"/>
      <c r="D237" s="46"/>
      <c r="E237" s="47"/>
      <c r="G237" s="45"/>
      <c r="H237" s="46"/>
      <c r="I237" s="47"/>
      <c r="K237" s="45"/>
      <c r="L237" s="46"/>
      <c r="M237" s="47"/>
      <c r="O237" s="45"/>
      <c r="P237" s="46"/>
      <c r="Q237" s="47"/>
      <c r="S237" s="45"/>
      <c r="T237" s="46"/>
      <c r="U237" s="47"/>
    </row>
    <row r="238" spans="2:21" s="33" customFormat="1" ht="14.25">
      <c r="B238" s="65"/>
      <c r="C238" s="39"/>
      <c r="D238" s="40"/>
      <c r="E238" s="36"/>
      <c r="F238" s="36"/>
      <c r="G238" s="39"/>
      <c r="H238" s="40"/>
      <c r="I238" s="36"/>
      <c r="J238" s="36"/>
      <c r="K238" s="39"/>
      <c r="L238" s="40"/>
      <c r="M238" s="36"/>
      <c r="O238" s="39"/>
      <c r="P238" s="40"/>
      <c r="Q238" s="36"/>
      <c r="S238" s="39"/>
      <c r="T238" s="40"/>
      <c r="U238" s="36"/>
    </row>
    <row r="239" spans="2:21" s="33" customFormat="1" ht="14.25">
      <c r="B239" s="64"/>
      <c r="C239" s="45"/>
      <c r="D239" s="46"/>
      <c r="E239" s="47"/>
      <c r="H239" s="46"/>
      <c r="L239" s="46"/>
    </row>
    <row r="240" spans="2:21" s="33" customFormat="1" ht="14.25">
      <c r="B240" s="64"/>
      <c r="C240" s="45"/>
      <c r="D240" s="46"/>
      <c r="E240" s="47"/>
      <c r="G240" s="45"/>
      <c r="H240" s="46"/>
      <c r="I240" s="47"/>
      <c r="K240" s="45"/>
      <c r="L240" s="46"/>
      <c r="M240" s="47"/>
      <c r="O240" s="45"/>
      <c r="P240" s="46"/>
      <c r="Q240" s="47"/>
      <c r="S240" s="45"/>
      <c r="T240" s="46"/>
      <c r="U240" s="47"/>
    </row>
    <row r="241" spans="2:21" s="33" customFormat="1" ht="14.25">
      <c r="B241" s="64"/>
      <c r="C241" s="45"/>
      <c r="D241" s="46"/>
      <c r="E241" s="47"/>
      <c r="G241" s="45"/>
      <c r="H241" s="46"/>
      <c r="I241" s="47"/>
    </row>
    <row r="242" spans="2:21" s="33" customFormat="1" ht="14.25">
      <c r="B242" s="64"/>
      <c r="C242" s="45"/>
      <c r="D242" s="46"/>
      <c r="E242" s="47"/>
      <c r="G242" s="45"/>
      <c r="H242" s="46"/>
      <c r="I242" s="47"/>
      <c r="K242" s="45"/>
      <c r="L242" s="46"/>
      <c r="M242" s="47"/>
      <c r="O242" s="45"/>
      <c r="P242" s="46"/>
      <c r="Q242" s="47"/>
      <c r="S242" s="45"/>
      <c r="T242" s="46"/>
      <c r="U242" s="47"/>
    </row>
    <row r="243" spans="2:21" s="33" customFormat="1" ht="14.25">
      <c r="B243" s="64"/>
      <c r="C243" s="45"/>
      <c r="D243" s="46"/>
      <c r="E243" s="47"/>
      <c r="G243" s="45"/>
      <c r="H243" s="46"/>
      <c r="I243" s="47"/>
      <c r="K243" s="45"/>
      <c r="L243" s="46"/>
      <c r="M243" s="47"/>
      <c r="O243" s="45"/>
      <c r="P243" s="46"/>
      <c r="Q243" s="47"/>
      <c r="S243" s="45"/>
      <c r="T243" s="46"/>
      <c r="U243" s="47"/>
    </row>
    <row r="244" spans="2:21" s="33" customFormat="1" ht="14.25">
      <c r="B244" s="64"/>
      <c r="C244" s="45"/>
      <c r="D244" s="46"/>
      <c r="E244" s="47"/>
      <c r="G244" s="45"/>
      <c r="H244" s="46"/>
      <c r="I244" s="47"/>
      <c r="K244" s="45"/>
      <c r="L244" s="46"/>
      <c r="M244" s="47"/>
      <c r="O244" s="45"/>
      <c r="P244" s="46"/>
      <c r="Q244" s="47"/>
      <c r="S244" s="45"/>
      <c r="T244" s="46"/>
      <c r="U244" s="47"/>
    </row>
    <row r="245" spans="2:21" s="33" customFormat="1" ht="14.25">
      <c r="B245" s="65"/>
      <c r="C245" s="39"/>
      <c r="D245" s="40"/>
      <c r="E245" s="36"/>
      <c r="F245" s="36"/>
      <c r="G245" s="39"/>
      <c r="H245" s="40"/>
      <c r="I245" s="36"/>
      <c r="J245" s="36"/>
      <c r="K245" s="39"/>
      <c r="L245" s="40"/>
      <c r="M245" s="36"/>
      <c r="O245" s="39"/>
      <c r="P245" s="40"/>
      <c r="Q245" s="36"/>
      <c r="S245" s="39"/>
      <c r="T245" s="40"/>
      <c r="U245" s="36"/>
    </row>
    <row r="246" spans="2:21" s="33" customFormat="1" ht="14.25">
      <c r="B246" s="64"/>
      <c r="C246" s="45"/>
      <c r="D246" s="46"/>
      <c r="E246" s="47"/>
      <c r="H246" s="46"/>
      <c r="L246" s="46"/>
    </row>
    <row r="247" spans="2:21" s="33" customFormat="1" ht="14.25">
      <c r="B247" s="64"/>
      <c r="C247" s="45"/>
      <c r="D247" s="46"/>
      <c r="E247" s="47"/>
      <c r="G247" s="45"/>
      <c r="H247" s="46"/>
      <c r="I247" s="47"/>
      <c r="K247" s="45"/>
      <c r="L247" s="46"/>
      <c r="M247" s="47"/>
      <c r="O247" s="45"/>
      <c r="P247" s="46"/>
      <c r="Q247" s="47"/>
      <c r="S247" s="45"/>
      <c r="T247" s="46"/>
      <c r="U247" s="47"/>
    </row>
    <row r="248" spans="2:21" s="33" customFormat="1" ht="14.25">
      <c r="B248" s="64"/>
      <c r="C248" s="45"/>
      <c r="D248" s="46"/>
      <c r="E248" s="47"/>
      <c r="G248" s="45"/>
      <c r="H248" s="46"/>
      <c r="I248" s="47"/>
    </row>
    <row r="249" spans="2:21" s="33" customFormat="1" ht="14.25">
      <c r="B249" s="64"/>
      <c r="C249" s="45"/>
      <c r="D249" s="46"/>
      <c r="E249" s="47"/>
      <c r="G249" s="45"/>
      <c r="H249" s="46"/>
      <c r="I249" s="47"/>
      <c r="K249" s="45"/>
      <c r="L249" s="46"/>
      <c r="M249" s="47"/>
      <c r="O249" s="45"/>
      <c r="P249" s="46"/>
      <c r="Q249" s="47"/>
      <c r="S249" s="45"/>
      <c r="T249" s="46"/>
      <c r="U249" s="47"/>
    </row>
    <row r="250" spans="2:21" s="33" customFormat="1" ht="14.25">
      <c r="B250" s="64"/>
      <c r="C250" s="45"/>
      <c r="D250" s="46"/>
      <c r="E250" s="47"/>
      <c r="G250" s="45"/>
      <c r="H250" s="46"/>
      <c r="I250" s="47"/>
      <c r="K250" s="45"/>
      <c r="L250" s="46"/>
      <c r="M250" s="47"/>
      <c r="O250" s="45"/>
      <c r="P250" s="46"/>
      <c r="Q250" s="47"/>
      <c r="S250" s="45"/>
      <c r="T250" s="46"/>
      <c r="U250" s="47"/>
    </row>
    <row r="251" spans="2:21" s="33" customFormat="1" ht="14.25">
      <c r="B251" s="64"/>
      <c r="C251" s="45"/>
      <c r="D251" s="46"/>
      <c r="E251" s="47"/>
      <c r="G251" s="45"/>
      <c r="H251" s="46"/>
      <c r="I251" s="47"/>
      <c r="K251" s="45"/>
      <c r="L251" s="46"/>
      <c r="M251" s="47"/>
      <c r="O251" s="45"/>
      <c r="P251" s="46"/>
      <c r="Q251" s="47"/>
      <c r="S251" s="45"/>
      <c r="T251" s="46"/>
      <c r="U251" s="47"/>
    </row>
    <row r="252" spans="2:21" s="33" customFormat="1" ht="14.25">
      <c r="B252" s="65"/>
      <c r="C252" s="39"/>
      <c r="D252" s="40"/>
      <c r="E252" s="36"/>
      <c r="F252" s="36"/>
      <c r="G252" s="39"/>
      <c r="H252" s="40"/>
      <c r="I252" s="36"/>
      <c r="J252" s="36"/>
      <c r="K252" s="39"/>
      <c r="L252" s="40"/>
      <c r="M252" s="36"/>
      <c r="O252" s="39"/>
      <c r="P252" s="40"/>
      <c r="Q252" s="36"/>
      <c r="S252" s="39"/>
      <c r="T252" s="40"/>
      <c r="U252" s="36"/>
    </row>
    <row r="253" spans="2:21" s="33" customFormat="1" ht="14.25">
      <c r="B253" s="64"/>
      <c r="C253" s="45"/>
      <c r="D253" s="46"/>
      <c r="E253" s="47"/>
      <c r="H253" s="46"/>
      <c r="L253" s="46"/>
    </row>
    <row r="254" spans="2:21" s="33" customFormat="1" ht="14.25">
      <c r="B254" s="64"/>
      <c r="C254" s="45"/>
      <c r="D254" s="46"/>
      <c r="E254" s="47"/>
      <c r="G254" s="45"/>
      <c r="H254" s="46"/>
      <c r="I254" s="47"/>
      <c r="K254" s="45"/>
      <c r="L254" s="46"/>
      <c r="M254" s="47"/>
      <c r="O254" s="45"/>
      <c r="P254" s="46"/>
      <c r="Q254" s="47"/>
      <c r="S254" s="45"/>
      <c r="T254" s="46"/>
      <c r="U254" s="47"/>
    </row>
    <row r="255" spans="2:21" s="33" customFormat="1" ht="14.25">
      <c r="B255" s="64"/>
      <c r="C255" s="45"/>
      <c r="D255" s="46"/>
      <c r="E255" s="47"/>
      <c r="G255" s="45"/>
      <c r="H255" s="46"/>
      <c r="I255" s="47"/>
    </row>
    <row r="256" spans="2:21" s="33" customFormat="1" ht="14.25">
      <c r="B256" s="64"/>
      <c r="C256" s="45"/>
      <c r="D256" s="46"/>
      <c r="E256" s="47"/>
      <c r="G256" s="45"/>
      <c r="H256" s="46"/>
      <c r="I256" s="47"/>
      <c r="K256" s="45"/>
      <c r="L256" s="46"/>
      <c r="M256" s="47"/>
      <c r="O256" s="45"/>
      <c r="P256" s="46"/>
      <c r="Q256" s="47"/>
      <c r="S256" s="45"/>
      <c r="T256" s="46"/>
      <c r="U256" s="47"/>
    </row>
    <row r="257" spans="2:21" s="33" customFormat="1" ht="14.25">
      <c r="B257" s="64"/>
      <c r="C257" s="45"/>
      <c r="D257" s="46"/>
      <c r="E257" s="47"/>
      <c r="G257" s="45"/>
      <c r="H257" s="46"/>
      <c r="I257" s="47"/>
      <c r="K257" s="45"/>
      <c r="L257" s="46"/>
      <c r="M257" s="47"/>
      <c r="O257" s="45"/>
      <c r="P257" s="46"/>
      <c r="Q257" s="47"/>
      <c r="S257" s="45"/>
      <c r="T257" s="46"/>
      <c r="U257" s="47"/>
    </row>
    <row r="258" spans="2:21" s="33" customFormat="1" ht="14.25">
      <c r="B258" s="64"/>
      <c r="C258" s="45"/>
      <c r="D258" s="46"/>
      <c r="E258" s="47"/>
      <c r="G258" s="45"/>
      <c r="H258" s="46"/>
      <c r="I258" s="47"/>
      <c r="K258" s="45"/>
      <c r="L258" s="46"/>
      <c r="M258" s="47"/>
      <c r="O258" s="45"/>
      <c r="P258" s="46"/>
      <c r="Q258" s="47"/>
      <c r="S258" s="45"/>
      <c r="T258" s="46"/>
      <c r="U258" s="47"/>
    </row>
    <row r="259" spans="2:21" s="33" customFormat="1" ht="14.25">
      <c r="B259" s="65"/>
      <c r="C259" s="39"/>
      <c r="D259" s="40"/>
      <c r="E259" s="36"/>
      <c r="F259" s="36"/>
      <c r="G259" s="39"/>
      <c r="H259" s="40"/>
      <c r="I259" s="36"/>
      <c r="J259" s="36"/>
      <c r="K259" s="39"/>
      <c r="L259" s="40"/>
      <c r="M259" s="36"/>
      <c r="O259" s="39"/>
      <c r="P259" s="40"/>
      <c r="Q259" s="36"/>
      <c r="S259" s="39"/>
      <c r="T259" s="40"/>
      <c r="U259" s="36"/>
    </row>
    <row r="260" spans="2:21" s="33" customFormat="1" ht="14.25">
      <c r="B260" s="64"/>
      <c r="C260" s="45"/>
      <c r="D260" s="46"/>
      <c r="E260" s="47"/>
      <c r="H260" s="46"/>
      <c r="L260" s="46"/>
    </row>
    <row r="261" spans="2:21" s="33" customFormat="1" ht="14.25">
      <c r="B261" s="64"/>
      <c r="C261" s="45"/>
      <c r="D261" s="46"/>
      <c r="E261" s="47"/>
      <c r="G261" s="45"/>
      <c r="H261" s="46"/>
      <c r="I261" s="47"/>
      <c r="K261" s="45"/>
      <c r="L261" s="46"/>
      <c r="M261" s="47"/>
      <c r="O261" s="45"/>
      <c r="P261" s="46"/>
      <c r="Q261" s="47"/>
      <c r="S261" s="45"/>
      <c r="T261" s="46"/>
      <c r="U261" s="47"/>
    </row>
    <row r="262" spans="2:21" s="33" customFormat="1" ht="14.25">
      <c r="B262" s="64"/>
      <c r="C262" s="45"/>
      <c r="D262" s="46"/>
      <c r="E262" s="47"/>
      <c r="G262" s="45"/>
      <c r="H262" s="46"/>
      <c r="I262" s="47"/>
    </row>
    <row r="263" spans="2:21" s="33" customFormat="1" ht="14.25">
      <c r="B263" s="64"/>
      <c r="C263" s="45"/>
      <c r="D263" s="46"/>
      <c r="E263" s="47"/>
      <c r="G263" s="45"/>
      <c r="H263" s="46"/>
      <c r="I263" s="47"/>
      <c r="K263" s="45"/>
      <c r="L263" s="46"/>
      <c r="M263" s="47"/>
      <c r="O263" s="45"/>
      <c r="P263" s="46"/>
      <c r="Q263" s="47"/>
      <c r="S263" s="45"/>
      <c r="T263" s="46"/>
      <c r="U263" s="47"/>
    </row>
    <row r="264" spans="2:21" s="33" customFormat="1" ht="14.25">
      <c r="B264" s="64"/>
      <c r="C264" s="45"/>
      <c r="D264" s="46"/>
      <c r="E264" s="47"/>
      <c r="G264" s="45"/>
      <c r="H264" s="46"/>
      <c r="I264" s="47"/>
      <c r="K264" s="45"/>
      <c r="L264" s="46"/>
      <c r="M264" s="47"/>
      <c r="O264" s="45"/>
      <c r="P264" s="46"/>
      <c r="Q264" s="47"/>
      <c r="S264" s="45"/>
      <c r="T264" s="46"/>
      <c r="U264" s="47"/>
    </row>
    <row r="265" spans="2:21" s="33" customFormat="1" ht="14.25">
      <c r="B265" s="64"/>
      <c r="C265" s="45"/>
      <c r="D265" s="46"/>
      <c r="E265" s="47"/>
      <c r="G265" s="45"/>
      <c r="H265" s="46"/>
      <c r="I265" s="47"/>
      <c r="K265" s="45"/>
      <c r="L265" s="46"/>
      <c r="M265" s="47"/>
      <c r="O265" s="45"/>
      <c r="P265" s="46"/>
      <c r="Q265" s="47"/>
      <c r="S265" s="45"/>
      <c r="T265" s="46"/>
      <c r="U265" s="47"/>
    </row>
    <row r="266" spans="2:21" s="33" customFormat="1" ht="14.25">
      <c r="B266" s="65"/>
      <c r="C266" s="39"/>
      <c r="D266" s="40"/>
      <c r="E266" s="36"/>
      <c r="F266" s="36"/>
      <c r="G266" s="39"/>
      <c r="H266" s="40"/>
      <c r="I266" s="36"/>
      <c r="J266" s="36"/>
      <c r="K266" s="39"/>
      <c r="L266" s="40"/>
      <c r="M266" s="36"/>
      <c r="O266" s="39"/>
      <c r="P266" s="40"/>
      <c r="Q266" s="36"/>
      <c r="S266" s="39"/>
      <c r="T266" s="40"/>
      <c r="U266" s="36"/>
    </row>
    <row r="267" spans="2:21" s="33" customFormat="1" ht="14.25">
      <c r="B267" s="64"/>
      <c r="C267" s="45"/>
      <c r="D267" s="46"/>
      <c r="E267" s="47"/>
      <c r="H267" s="46"/>
      <c r="L267" s="46"/>
    </row>
    <row r="268" spans="2:21" s="33" customFormat="1" ht="14.25">
      <c r="B268" s="64"/>
      <c r="C268" s="45"/>
      <c r="D268" s="46"/>
      <c r="E268" s="47"/>
      <c r="G268" s="45"/>
      <c r="H268" s="46"/>
      <c r="I268" s="47"/>
      <c r="K268" s="45"/>
      <c r="L268" s="46"/>
      <c r="M268" s="47"/>
      <c r="O268" s="45"/>
      <c r="P268" s="46"/>
      <c r="Q268" s="47"/>
      <c r="S268" s="45"/>
      <c r="T268" s="46"/>
      <c r="U268" s="47"/>
    </row>
    <row r="269" spans="2:21" s="33" customFormat="1" ht="14.25">
      <c r="B269" s="64"/>
      <c r="C269" s="45"/>
      <c r="D269" s="46"/>
      <c r="E269" s="47"/>
      <c r="G269" s="45"/>
      <c r="H269" s="46"/>
      <c r="I269" s="47"/>
    </row>
    <row r="270" spans="2:21" s="33" customFormat="1" ht="14.25">
      <c r="B270" s="64"/>
      <c r="C270" s="45"/>
      <c r="D270" s="46"/>
      <c r="E270" s="47"/>
      <c r="G270" s="45"/>
      <c r="H270" s="46"/>
      <c r="I270" s="47"/>
      <c r="K270" s="45"/>
      <c r="L270" s="46"/>
      <c r="M270" s="47"/>
      <c r="O270" s="45"/>
      <c r="P270" s="46"/>
      <c r="Q270" s="47"/>
      <c r="S270" s="45"/>
      <c r="T270" s="46"/>
      <c r="U270" s="47"/>
    </row>
    <row r="271" spans="2:21" s="33" customFormat="1" ht="14.25">
      <c r="B271" s="64"/>
      <c r="C271" s="45"/>
      <c r="D271" s="46"/>
      <c r="E271" s="47"/>
      <c r="G271" s="45"/>
      <c r="H271" s="46"/>
      <c r="I271" s="47"/>
      <c r="K271" s="45"/>
      <c r="L271" s="46"/>
      <c r="M271" s="47"/>
      <c r="O271" s="45"/>
      <c r="P271" s="46"/>
      <c r="Q271" s="47"/>
      <c r="S271" s="45"/>
      <c r="T271" s="46"/>
      <c r="U271" s="47"/>
    </row>
    <row r="272" spans="2:21" s="33" customFormat="1" ht="14.25">
      <c r="B272" s="66"/>
      <c r="C272" s="39"/>
      <c r="D272" s="40"/>
      <c r="E272" s="36"/>
      <c r="F272" s="36"/>
      <c r="G272" s="39"/>
      <c r="H272" s="40"/>
      <c r="I272" s="36"/>
      <c r="J272" s="36"/>
      <c r="K272" s="39"/>
      <c r="L272" s="40"/>
      <c r="M272" s="36"/>
      <c r="O272" s="39"/>
      <c r="P272" s="40"/>
      <c r="Q272" s="36"/>
      <c r="S272" s="39"/>
      <c r="T272" s="40"/>
      <c r="U272" s="36"/>
    </row>
    <row r="273" spans="2:21" s="33" customFormat="1" ht="14.25">
      <c r="B273" s="64"/>
      <c r="C273" s="45"/>
      <c r="D273" s="46"/>
      <c r="E273" s="47"/>
      <c r="H273" s="46"/>
      <c r="L273" s="46"/>
    </row>
    <row r="274" spans="2:21" s="33" customFormat="1" ht="14.25">
      <c r="B274" s="64"/>
      <c r="C274" s="45"/>
      <c r="D274" s="46"/>
      <c r="E274" s="47"/>
      <c r="G274" s="45"/>
      <c r="H274" s="46"/>
      <c r="I274" s="47"/>
      <c r="K274" s="45"/>
      <c r="L274" s="46"/>
      <c r="M274" s="47"/>
      <c r="O274" s="45"/>
      <c r="P274" s="46"/>
      <c r="Q274" s="47"/>
      <c r="S274" s="45"/>
      <c r="T274" s="46"/>
      <c r="U274" s="47"/>
    </row>
    <row r="275" spans="2:21" s="33" customFormat="1" ht="14.25">
      <c r="B275" s="64"/>
      <c r="C275" s="38"/>
      <c r="D275" s="46"/>
      <c r="E275" s="47"/>
      <c r="G275" s="45"/>
      <c r="H275" s="46"/>
      <c r="I275" s="47"/>
      <c r="K275" s="45"/>
      <c r="L275" s="46"/>
      <c r="M275" s="47"/>
      <c r="O275" s="45"/>
      <c r="P275" s="46"/>
      <c r="Q275" s="47"/>
      <c r="S275" s="45"/>
      <c r="T275" s="46"/>
      <c r="U275" s="47"/>
    </row>
    <row r="276" spans="2:21" s="33" customFormat="1" ht="14.25">
      <c r="B276" s="64"/>
      <c r="C276" s="38"/>
    </row>
    <row r="277" spans="2:21" s="33" customFormat="1" ht="14.25">
      <c r="B277" s="64"/>
      <c r="C277" s="45"/>
      <c r="D277" s="46"/>
      <c r="E277" s="47"/>
      <c r="G277" s="45"/>
      <c r="H277" s="46"/>
      <c r="I277" s="47"/>
      <c r="K277" s="45"/>
      <c r="L277" s="46"/>
      <c r="M277" s="47"/>
      <c r="O277" s="45"/>
      <c r="P277" s="46"/>
      <c r="Q277" s="47"/>
      <c r="S277" s="45"/>
      <c r="T277" s="46"/>
      <c r="U277" s="47"/>
    </row>
    <row r="278" spans="2:21" s="33" customFormat="1" ht="14.25">
      <c r="B278" s="64"/>
      <c r="C278" s="45"/>
      <c r="D278" s="46"/>
      <c r="E278" s="47"/>
      <c r="G278" s="45"/>
      <c r="H278" s="46"/>
      <c r="I278" s="47"/>
      <c r="K278" s="45"/>
      <c r="L278" s="46"/>
      <c r="M278" s="47"/>
      <c r="O278" s="45"/>
      <c r="P278" s="46"/>
      <c r="Q278" s="47"/>
      <c r="S278" s="45"/>
      <c r="T278" s="46"/>
      <c r="U278" s="47"/>
    </row>
    <row r="279" spans="2:21" s="33" customFormat="1" ht="14.25">
      <c r="B279" s="65"/>
      <c r="C279" s="39"/>
      <c r="D279" s="40"/>
      <c r="E279" s="36"/>
      <c r="F279" s="36"/>
      <c r="G279" s="39"/>
      <c r="H279" s="40"/>
      <c r="I279" s="36"/>
      <c r="J279" s="36"/>
      <c r="K279" s="39"/>
      <c r="L279" s="40"/>
      <c r="M279" s="36"/>
      <c r="O279" s="39"/>
      <c r="P279" s="40"/>
      <c r="Q279" s="36"/>
      <c r="S279" s="39"/>
      <c r="T279" s="40"/>
      <c r="U279" s="36"/>
    </row>
    <row r="280" spans="2:21" s="33" customFormat="1" ht="14.25">
      <c r="B280" s="65"/>
      <c r="C280" s="39"/>
      <c r="D280" s="40"/>
      <c r="E280" s="36"/>
      <c r="F280" s="36"/>
      <c r="G280" s="39"/>
      <c r="H280" s="40"/>
      <c r="I280" s="36"/>
      <c r="J280" s="36"/>
      <c r="K280" s="39"/>
      <c r="L280" s="40"/>
      <c r="M280" s="36"/>
      <c r="O280" s="39"/>
      <c r="P280" s="40"/>
      <c r="Q280" s="36"/>
      <c r="S280" s="39"/>
      <c r="T280" s="40"/>
      <c r="U280" s="36"/>
    </row>
    <row r="281" spans="2:21" s="33" customFormat="1" ht="14.25">
      <c r="B281" s="64"/>
      <c r="C281" s="38"/>
      <c r="D281" s="46"/>
      <c r="E281" s="47"/>
      <c r="G281" s="41"/>
      <c r="H281" s="42"/>
      <c r="I281" s="43"/>
      <c r="K281" s="45"/>
      <c r="L281" s="46"/>
      <c r="M281" s="47"/>
      <c r="O281" s="45"/>
      <c r="P281" s="46"/>
      <c r="Q281" s="47"/>
      <c r="S281" s="45"/>
      <c r="T281" s="46"/>
      <c r="U281" s="47"/>
    </row>
    <row r="282" spans="2:21">
      <c r="B282" s="64"/>
      <c r="C282" s="38"/>
      <c r="D282" s="46"/>
      <c r="E282" s="47"/>
      <c r="F282" s="33"/>
      <c r="G282" s="45"/>
      <c r="H282" s="46"/>
      <c r="I282" s="47"/>
      <c r="J282" s="33"/>
      <c r="K282" s="45"/>
      <c r="L282" s="46"/>
      <c r="M282" s="47"/>
      <c r="N282" s="33"/>
      <c r="O282" s="45"/>
      <c r="P282" s="46"/>
      <c r="Q282" s="47"/>
      <c r="R282" s="33"/>
      <c r="S282" s="45"/>
      <c r="T282" s="46"/>
      <c r="U282" s="47"/>
    </row>
    <row r="283" spans="2:21">
      <c r="B283" s="64"/>
      <c r="C283" s="41"/>
      <c r="D283" s="42"/>
      <c r="E283" s="43"/>
      <c r="F283" s="33"/>
      <c r="G283" s="41"/>
      <c r="H283" s="42"/>
      <c r="I283" s="43"/>
      <c r="J283" s="33"/>
      <c r="K283" s="33"/>
      <c r="L283" s="33"/>
      <c r="M283" s="33"/>
      <c r="N283" s="33"/>
      <c r="O283" s="33"/>
      <c r="P283" s="33"/>
      <c r="Q283" s="33"/>
      <c r="R283" s="33"/>
      <c r="S283" s="33"/>
      <c r="T283" s="33"/>
      <c r="U283" s="33"/>
    </row>
    <row r="284" spans="2:21" s="33" customFormat="1" ht="14.25">
      <c r="B284" s="64"/>
      <c r="C284" s="41"/>
      <c r="D284" s="42"/>
      <c r="E284" s="43"/>
      <c r="G284" s="41"/>
      <c r="H284" s="42"/>
      <c r="I284" s="43"/>
      <c r="K284" s="45"/>
      <c r="L284" s="46"/>
      <c r="M284" s="47"/>
      <c r="O284" s="45"/>
      <c r="P284" s="46"/>
      <c r="Q284" s="47"/>
      <c r="S284" s="45"/>
      <c r="T284" s="46"/>
      <c r="U284" s="47"/>
    </row>
    <row r="285" spans="2:21">
      <c r="B285" s="64"/>
      <c r="C285" s="41"/>
      <c r="D285" s="42"/>
      <c r="E285" s="43"/>
      <c r="F285" s="33"/>
      <c r="G285" s="41"/>
      <c r="H285" s="42"/>
      <c r="I285" s="43"/>
      <c r="J285" s="33"/>
      <c r="K285" s="45"/>
      <c r="L285" s="46"/>
      <c r="M285" s="47"/>
      <c r="N285" s="33"/>
      <c r="O285" s="45"/>
      <c r="P285" s="46"/>
      <c r="Q285" s="47"/>
      <c r="R285" s="33"/>
      <c r="S285" s="45"/>
      <c r="T285" s="46"/>
      <c r="U285" s="47"/>
    </row>
    <row r="286" spans="2:21">
      <c r="B286" s="64"/>
      <c r="C286" s="41"/>
      <c r="D286" s="42"/>
      <c r="E286" s="43"/>
      <c r="F286" s="33"/>
      <c r="G286" s="41"/>
      <c r="H286" s="42"/>
      <c r="I286" s="43"/>
      <c r="J286" s="33"/>
      <c r="K286" s="45"/>
      <c r="L286" s="46"/>
      <c r="M286" s="47"/>
      <c r="N286" s="33"/>
      <c r="O286" s="45"/>
      <c r="P286" s="46"/>
      <c r="Q286" s="47"/>
      <c r="R286" s="33"/>
      <c r="S286" s="45"/>
      <c r="T286" s="46"/>
      <c r="U286" s="47"/>
    </row>
    <row r="287" spans="2:21">
      <c r="B287" s="65"/>
      <c r="C287" s="39"/>
      <c r="D287" s="40"/>
      <c r="E287" s="36"/>
      <c r="F287" s="36"/>
      <c r="G287" s="39"/>
      <c r="H287" s="40"/>
      <c r="I287" s="36"/>
      <c r="J287" s="36"/>
      <c r="K287" s="39"/>
      <c r="L287" s="40"/>
      <c r="M287" s="36"/>
      <c r="N287" s="33"/>
      <c r="O287" s="39"/>
      <c r="P287" s="40"/>
      <c r="Q287" s="36"/>
      <c r="R287" s="33"/>
      <c r="S287" s="39"/>
      <c r="T287" s="40"/>
      <c r="U287" s="36"/>
    </row>
    <row r="288" spans="2:21">
      <c r="B288" s="64"/>
      <c r="C288" s="45"/>
      <c r="D288" s="46"/>
      <c r="E288" s="47"/>
      <c r="F288" s="33"/>
      <c r="G288" s="33"/>
      <c r="H288" s="46"/>
      <c r="I288" s="33"/>
      <c r="J288" s="33"/>
      <c r="K288" s="33"/>
      <c r="L288" s="46"/>
      <c r="M288" s="33"/>
      <c r="N288" s="33"/>
      <c r="O288" s="33"/>
      <c r="P288" s="33"/>
      <c r="Q288" s="33"/>
      <c r="R288" s="33"/>
      <c r="S288" s="33"/>
      <c r="T288" s="33"/>
      <c r="U288" s="33"/>
    </row>
    <row r="289" spans="2:21">
      <c r="B289" s="64"/>
      <c r="C289" s="41"/>
      <c r="D289" s="42"/>
      <c r="E289" s="43"/>
      <c r="F289" s="33"/>
      <c r="G289" s="41"/>
      <c r="H289" s="42"/>
      <c r="I289" s="43"/>
      <c r="J289" s="33"/>
      <c r="K289" s="45"/>
      <c r="L289" s="46"/>
      <c r="M289" s="47"/>
      <c r="N289" s="33"/>
      <c r="O289" s="45"/>
      <c r="P289" s="46"/>
      <c r="Q289" s="47"/>
      <c r="R289" s="33"/>
      <c r="S289" s="45"/>
      <c r="T289" s="46"/>
      <c r="U289" s="47"/>
    </row>
    <row r="290" spans="2:21">
      <c r="B290" s="64"/>
      <c r="C290" s="41"/>
      <c r="D290" s="42"/>
      <c r="E290" s="43"/>
      <c r="F290" s="33"/>
      <c r="G290" s="41"/>
      <c r="H290" s="42"/>
      <c r="I290" s="43"/>
      <c r="J290" s="33"/>
      <c r="K290" s="33"/>
      <c r="L290" s="33"/>
      <c r="M290" s="33"/>
      <c r="N290" s="33"/>
      <c r="O290" s="33"/>
      <c r="P290" s="33"/>
      <c r="Q290" s="33"/>
      <c r="R290" s="33"/>
      <c r="S290" s="33"/>
      <c r="T290" s="33"/>
      <c r="U290" s="33"/>
    </row>
    <row r="291" spans="2:21">
      <c r="B291" s="64"/>
      <c r="C291" s="41"/>
      <c r="D291" s="42"/>
      <c r="E291" s="43"/>
      <c r="F291" s="33"/>
      <c r="G291" s="41"/>
      <c r="H291" s="42"/>
      <c r="I291" s="43"/>
      <c r="J291" s="33"/>
      <c r="K291" s="45"/>
      <c r="L291" s="46"/>
      <c r="M291" s="47"/>
      <c r="N291" s="33"/>
      <c r="O291" s="45"/>
      <c r="P291" s="46"/>
      <c r="Q291" s="47"/>
      <c r="R291" s="33"/>
      <c r="S291" s="45"/>
      <c r="T291" s="46"/>
      <c r="U291" s="47"/>
    </row>
    <row r="292" spans="2:21">
      <c r="B292" s="64"/>
      <c r="C292" s="41"/>
      <c r="D292" s="42"/>
      <c r="E292" s="43"/>
      <c r="F292" s="33"/>
      <c r="G292" s="41"/>
      <c r="H292" s="42"/>
      <c r="I292" s="43"/>
      <c r="J292" s="33"/>
      <c r="K292" s="45"/>
      <c r="L292" s="46"/>
      <c r="M292" s="47"/>
      <c r="N292" s="33"/>
      <c r="O292" s="45"/>
      <c r="P292" s="46"/>
      <c r="Q292" s="47"/>
      <c r="R292" s="33"/>
      <c r="S292" s="45"/>
      <c r="T292" s="46"/>
      <c r="U292" s="47"/>
    </row>
    <row r="293" spans="2:21">
      <c r="B293" s="64"/>
      <c r="C293" s="41"/>
      <c r="D293" s="42"/>
      <c r="E293" s="43"/>
      <c r="F293" s="33"/>
      <c r="G293" s="41"/>
      <c r="H293" s="42"/>
      <c r="I293" s="43"/>
      <c r="J293" s="33"/>
      <c r="K293" s="45"/>
      <c r="L293" s="46"/>
      <c r="M293" s="47"/>
      <c r="N293" s="33"/>
      <c r="O293" s="45"/>
      <c r="P293" s="46"/>
      <c r="Q293" s="47"/>
      <c r="R293" s="33"/>
      <c r="S293" s="45"/>
      <c r="T293" s="46"/>
      <c r="U293" s="47"/>
    </row>
    <row r="294" spans="2:21">
      <c r="B294" s="65"/>
      <c r="C294" s="39"/>
      <c r="D294" s="40"/>
      <c r="E294" s="36"/>
      <c r="F294" s="36"/>
      <c r="G294" s="39"/>
      <c r="H294" s="40"/>
      <c r="I294" s="36"/>
      <c r="J294" s="36"/>
      <c r="K294" s="39"/>
      <c r="L294" s="40"/>
      <c r="M294" s="36"/>
      <c r="N294" s="33"/>
      <c r="O294" s="39"/>
      <c r="P294" s="40"/>
      <c r="Q294" s="36"/>
      <c r="R294" s="33"/>
      <c r="S294" s="39"/>
      <c r="T294" s="40"/>
      <c r="U294" s="36"/>
    </row>
    <row r="295" spans="2:21">
      <c r="B295" s="64"/>
      <c r="C295" s="45"/>
      <c r="D295" s="46"/>
      <c r="E295" s="47"/>
      <c r="F295" s="33"/>
      <c r="G295" s="33"/>
      <c r="H295" s="46"/>
      <c r="I295" s="33"/>
      <c r="J295" s="33"/>
      <c r="K295" s="33"/>
      <c r="L295" s="46"/>
      <c r="M295" s="33"/>
      <c r="N295" s="33"/>
      <c r="O295" s="33"/>
      <c r="P295" s="33"/>
      <c r="Q295" s="33"/>
      <c r="R295" s="33"/>
      <c r="S295" s="33"/>
      <c r="T295" s="33"/>
      <c r="U295" s="33"/>
    </row>
    <row r="296" spans="2:21" ht="14.45" hidden="1" customHeight="1">
      <c r="B296" s="64"/>
      <c r="C296" s="45"/>
      <c r="D296" s="46"/>
      <c r="E296" s="47"/>
      <c r="F296" s="33"/>
      <c r="G296" s="45"/>
      <c r="H296" s="46"/>
      <c r="I296" s="47"/>
      <c r="J296" s="33"/>
      <c r="K296" s="45"/>
      <c r="L296" s="46"/>
      <c r="M296" s="47"/>
      <c r="N296" s="33"/>
      <c r="O296" s="45"/>
      <c r="P296" s="46"/>
      <c r="Q296" s="47"/>
      <c r="R296" s="33"/>
      <c r="S296" s="45"/>
      <c r="T296" s="46"/>
      <c r="U296" s="47"/>
    </row>
    <row r="297" spans="2:21" ht="14.45" hidden="1" customHeight="1">
      <c r="B297" s="64"/>
      <c r="C297" s="33"/>
      <c r="D297" s="33"/>
      <c r="E297" s="33"/>
      <c r="F297" s="33"/>
      <c r="G297" s="33"/>
      <c r="H297" s="33"/>
      <c r="I297" s="33"/>
      <c r="J297" s="33"/>
      <c r="K297" s="33"/>
      <c r="L297" s="33"/>
      <c r="M297" s="33"/>
      <c r="N297" s="33"/>
      <c r="O297" s="33"/>
      <c r="P297" s="33"/>
      <c r="Q297" s="33"/>
      <c r="R297" s="33"/>
      <c r="S297" s="33"/>
      <c r="T297" s="33"/>
      <c r="U297" s="33"/>
    </row>
    <row r="298" spans="2:21" ht="14.45" hidden="1" customHeight="1">
      <c r="B298" s="64"/>
      <c r="C298" s="45"/>
      <c r="D298" s="46"/>
      <c r="E298" s="47"/>
      <c r="F298" s="33"/>
      <c r="G298" s="45"/>
      <c r="H298" s="46"/>
      <c r="I298" s="47"/>
      <c r="J298" s="33"/>
      <c r="K298" s="45"/>
      <c r="L298" s="46"/>
      <c r="M298" s="47"/>
      <c r="N298" s="33"/>
      <c r="O298" s="45"/>
      <c r="P298" s="46"/>
      <c r="Q298" s="47"/>
      <c r="R298" s="33"/>
      <c r="S298" s="45"/>
      <c r="T298" s="46"/>
      <c r="U298" s="47"/>
    </row>
    <row r="299" spans="2:21" ht="14.45" hidden="1" customHeight="1">
      <c r="B299" s="64"/>
      <c r="C299" s="45"/>
      <c r="D299" s="46"/>
      <c r="E299" s="47"/>
      <c r="F299" s="33"/>
      <c r="G299" s="45"/>
      <c r="H299" s="46"/>
      <c r="I299" s="47"/>
      <c r="J299" s="33"/>
      <c r="K299" s="45"/>
      <c r="L299" s="46"/>
      <c r="M299" s="47"/>
      <c r="N299" s="33"/>
      <c r="O299" s="45"/>
      <c r="P299" s="46"/>
      <c r="Q299" s="47"/>
      <c r="R299" s="33"/>
      <c r="S299" s="45"/>
      <c r="T299" s="46"/>
      <c r="U299" s="47"/>
    </row>
    <row r="300" spans="2:21" ht="14.45" hidden="1" customHeight="1">
      <c r="B300" s="64"/>
      <c r="C300" s="45"/>
      <c r="D300" s="46"/>
      <c r="E300" s="47"/>
      <c r="F300" s="33"/>
      <c r="G300" s="45"/>
      <c r="H300" s="46"/>
      <c r="I300" s="47"/>
      <c r="J300" s="33"/>
      <c r="K300" s="45"/>
      <c r="L300" s="46"/>
      <c r="M300" s="47"/>
      <c r="N300" s="33"/>
      <c r="O300" s="45"/>
      <c r="P300" s="46"/>
      <c r="Q300" s="47"/>
      <c r="R300" s="33"/>
      <c r="S300" s="45"/>
      <c r="T300" s="46"/>
      <c r="U300" s="47"/>
    </row>
    <row r="301" spans="2:21" ht="14.45" hidden="1" customHeight="1">
      <c r="B301" s="65"/>
      <c r="C301" s="39"/>
      <c r="D301" s="40"/>
      <c r="E301" s="36"/>
      <c r="F301" s="36"/>
      <c r="G301" s="39"/>
      <c r="H301" s="40"/>
      <c r="I301" s="36"/>
      <c r="J301" s="36"/>
      <c r="K301" s="39"/>
      <c r="L301" s="40"/>
      <c r="M301" s="36"/>
      <c r="N301" s="33"/>
      <c r="O301" s="39"/>
      <c r="P301" s="40"/>
      <c r="Q301" s="36"/>
      <c r="R301" s="33"/>
      <c r="S301" s="39"/>
      <c r="T301" s="40"/>
      <c r="U301" s="36"/>
    </row>
    <row r="302" spans="2:21" ht="14.45" hidden="1" customHeight="1">
      <c r="B302" s="64"/>
      <c r="C302" s="45"/>
      <c r="D302" s="46"/>
      <c r="E302" s="47"/>
      <c r="F302" s="33"/>
      <c r="G302" s="33"/>
      <c r="H302" s="46"/>
      <c r="I302" s="33"/>
      <c r="J302" s="33"/>
      <c r="K302" s="33"/>
      <c r="L302" s="46"/>
      <c r="M302" s="33"/>
      <c r="N302" s="33"/>
      <c r="O302" s="33"/>
      <c r="P302" s="33"/>
      <c r="Q302" s="33"/>
      <c r="R302" s="33"/>
      <c r="S302" s="33"/>
      <c r="T302" s="33"/>
      <c r="U302" s="33"/>
    </row>
    <row r="303" spans="2:21" ht="14.45" hidden="1" customHeight="1">
      <c r="B303" s="64"/>
      <c r="C303" s="45"/>
      <c r="D303" s="46"/>
      <c r="E303" s="47"/>
      <c r="F303" s="33"/>
      <c r="G303" s="45"/>
      <c r="H303" s="46"/>
      <c r="I303" s="47"/>
      <c r="J303" s="33"/>
      <c r="K303" s="45"/>
      <c r="L303" s="46"/>
      <c r="M303" s="47"/>
      <c r="N303" s="33"/>
      <c r="O303" s="45"/>
      <c r="P303" s="46"/>
      <c r="Q303" s="47"/>
      <c r="R303" s="33"/>
      <c r="S303" s="45"/>
      <c r="T303" s="46"/>
      <c r="U303" s="47"/>
    </row>
    <row r="304" spans="2:21" ht="14.45" hidden="1" customHeight="1">
      <c r="B304" s="64"/>
      <c r="C304" s="33"/>
      <c r="D304" s="33"/>
      <c r="E304" s="33"/>
      <c r="F304" s="33"/>
      <c r="G304" s="33"/>
      <c r="H304" s="33"/>
      <c r="I304" s="33"/>
      <c r="J304" s="33"/>
      <c r="K304" s="33"/>
      <c r="L304" s="33"/>
      <c r="M304" s="33"/>
      <c r="N304" s="33"/>
      <c r="O304" s="33"/>
      <c r="P304" s="33"/>
      <c r="Q304" s="33"/>
      <c r="R304" s="33"/>
      <c r="S304" s="33"/>
      <c r="T304" s="33"/>
      <c r="U304" s="33"/>
    </row>
    <row r="305" spans="2:21" ht="14.45" hidden="1" customHeight="1">
      <c r="B305" s="64"/>
      <c r="C305" s="45"/>
      <c r="D305" s="46"/>
      <c r="E305" s="47"/>
      <c r="F305" s="33"/>
      <c r="G305" s="45"/>
      <c r="H305" s="46"/>
      <c r="I305" s="47"/>
      <c r="J305" s="33"/>
      <c r="K305" s="45"/>
      <c r="L305" s="46"/>
      <c r="M305" s="47"/>
      <c r="N305" s="33"/>
      <c r="O305" s="45"/>
      <c r="P305" s="46"/>
      <c r="Q305" s="47"/>
      <c r="R305" s="33"/>
      <c r="S305" s="45"/>
      <c r="T305" s="46"/>
      <c r="U305" s="47"/>
    </row>
    <row r="306" spans="2:21" ht="14.45" hidden="1" customHeight="1">
      <c r="B306" s="64"/>
      <c r="C306" s="45"/>
      <c r="D306" s="46"/>
      <c r="E306" s="47"/>
      <c r="F306" s="33"/>
      <c r="G306" s="45"/>
      <c r="H306" s="46"/>
      <c r="I306" s="47"/>
      <c r="J306" s="33"/>
      <c r="K306" s="45"/>
      <c r="L306" s="46"/>
      <c r="M306" s="47"/>
      <c r="N306" s="33"/>
      <c r="O306" s="45"/>
      <c r="P306" s="46"/>
      <c r="Q306" s="47"/>
      <c r="R306" s="33"/>
      <c r="S306" s="45"/>
      <c r="T306" s="46"/>
      <c r="U306" s="47"/>
    </row>
    <row r="307" spans="2:21" ht="14.45" hidden="1" customHeight="1">
      <c r="B307" s="64"/>
      <c r="C307" s="45"/>
      <c r="D307" s="46"/>
      <c r="E307" s="47"/>
      <c r="F307" s="33"/>
      <c r="G307" s="45"/>
      <c r="H307" s="46"/>
      <c r="I307" s="47"/>
      <c r="J307" s="33"/>
      <c r="K307" s="45"/>
      <c r="L307" s="46"/>
      <c r="M307" s="47"/>
      <c r="N307" s="33"/>
      <c r="O307" s="45"/>
      <c r="P307" s="46"/>
      <c r="Q307" s="47"/>
      <c r="R307" s="33"/>
      <c r="S307" s="45"/>
      <c r="T307" s="46"/>
      <c r="U307" s="47"/>
    </row>
    <row r="308" spans="2:21" ht="14.45" hidden="1" customHeight="1">
      <c r="B308" s="65"/>
      <c r="C308" s="39"/>
      <c r="D308" s="40"/>
      <c r="E308" s="36"/>
      <c r="F308" s="36"/>
      <c r="G308" s="39"/>
      <c r="H308" s="40"/>
      <c r="I308" s="36"/>
      <c r="J308" s="36"/>
      <c r="K308" s="39"/>
      <c r="L308" s="40"/>
      <c r="M308" s="36"/>
      <c r="N308" s="33"/>
      <c r="O308" s="39"/>
      <c r="P308" s="40"/>
      <c r="Q308" s="36"/>
      <c r="R308" s="33"/>
      <c r="S308" s="39"/>
      <c r="T308" s="40"/>
      <c r="U308" s="36"/>
    </row>
    <row r="309" spans="2:21" ht="14.45" hidden="1" customHeight="1">
      <c r="B309" s="64"/>
      <c r="C309" s="45"/>
      <c r="D309" s="46"/>
      <c r="E309" s="47"/>
      <c r="F309" s="33"/>
      <c r="G309" s="33"/>
      <c r="H309" s="46"/>
      <c r="I309" s="33"/>
      <c r="J309" s="33"/>
      <c r="K309" s="33"/>
      <c r="L309" s="46"/>
      <c r="M309" s="33"/>
      <c r="N309" s="33"/>
      <c r="O309" s="33"/>
      <c r="P309" s="33"/>
      <c r="Q309" s="33"/>
      <c r="R309" s="33"/>
      <c r="S309" s="33"/>
      <c r="T309" s="33"/>
      <c r="U309" s="33"/>
    </row>
    <row r="310" spans="2:21" ht="14.45" hidden="1" customHeight="1">
      <c r="B310" s="64"/>
      <c r="C310" s="45"/>
      <c r="D310" s="46"/>
      <c r="E310" s="47"/>
      <c r="F310" s="33"/>
      <c r="G310" s="45"/>
      <c r="H310" s="46"/>
      <c r="I310" s="47"/>
      <c r="J310" s="33"/>
      <c r="K310" s="45"/>
      <c r="L310" s="46"/>
      <c r="M310" s="47"/>
      <c r="N310" s="33"/>
      <c r="O310" s="45"/>
      <c r="P310" s="46"/>
      <c r="Q310" s="47"/>
      <c r="R310" s="33"/>
      <c r="S310" s="45"/>
      <c r="T310" s="46"/>
      <c r="U310" s="47"/>
    </row>
    <row r="311" spans="2:21" ht="14.45" hidden="1" customHeight="1">
      <c r="B311" s="64"/>
      <c r="C311" s="33"/>
      <c r="D311" s="33"/>
      <c r="E311" s="33"/>
      <c r="F311" s="33"/>
      <c r="G311" s="33"/>
      <c r="H311" s="33"/>
      <c r="I311" s="33"/>
      <c r="J311" s="33"/>
      <c r="K311" s="33"/>
      <c r="L311" s="33"/>
      <c r="M311" s="33"/>
      <c r="N311" s="33"/>
      <c r="O311" s="33"/>
      <c r="P311" s="33"/>
      <c r="Q311" s="33"/>
      <c r="R311" s="33"/>
      <c r="S311" s="33"/>
      <c r="T311" s="33"/>
      <c r="U311" s="33"/>
    </row>
    <row r="312" spans="2:21" ht="14.45" hidden="1" customHeight="1">
      <c r="B312" s="64"/>
      <c r="C312" s="45"/>
      <c r="D312" s="46"/>
      <c r="E312" s="47"/>
      <c r="F312" s="33"/>
      <c r="G312" s="45"/>
      <c r="H312" s="46"/>
      <c r="I312" s="47"/>
      <c r="J312" s="33"/>
      <c r="K312" s="45"/>
      <c r="L312" s="46"/>
      <c r="M312" s="47"/>
      <c r="N312" s="33"/>
      <c r="O312" s="45"/>
      <c r="P312" s="46"/>
      <c r="Q312" s="47"/>
      <c r="R312" s="33"/>
      <c r="S312" s="45"/>
      <c r="T312" s="46"/>
      <c r="U312" s="47"/>
    </row>
    <row r="313" spans="2:21" ht="14.45" hidden="1" customHeight="1">
      <c r="B313" s="64"/>
      <c r="C313" s="45"/>
      <c r="D313" s="46"/>
      <c r="E313" s="47"/>
      <c r="F313" s="33"/>
      <c r="G313" s="45"/>
      <c r="H313" s="46"/>
      <c r="I313" s="47"/>
      <c r="J313" s="33"/>
      <c r="K313" s="45"/>
      <c r="L313" s="46"/>
      <c r="M313" s="47"/>
      <c r="N313" s="33"/>
      <c r="O313" s="45"/>
      <c r="P313" s="46"/>
      <c r="Q313" s="47"/>
      <c r="R313" s="33"/>
      <c r="S313" s="45"/>
      <c r="T313" s="46"/>
      <c r="U313" s="47"/>
    </row>
    <row r="314" spans="2:21" ht="14.45" hidden="1" customHeight="1">
      <c r="B314" s="64"/>
      <c r="C314" s="45"/>
      <c r="D314" s="46"/>
      <c r="E314" s="47"/>
      <c r="F314" s="33"/>
      <c r="G314" s="45"/>
      <c r="H314" s="46"/>
      <c r="I314" s="47"/>
      <c r="J314" s="33"/>
      <c r="K314" s="45"/>
      <c r="L314" s="46"/>
      <c r="M314" s="47"/>
      <c r="N314" s="33"/>
      <c r="O314" s="45"/>
      <c r="P314" s="46"/>
      <c r="Q314" s="47"/>
      <c r="R314" s="33"/>
      <c r="S314" s="45"/>
      <c r="T314" s="46"/>
      <c r="U314" s="47"/>
    </row>
    <row r="315" spans="2:21" ht="14.45" hidden="1" customHeight="1">
      <c r="B315" s="65"/>
      <c r="C315" s="39"/>
      <c r="D315" s="40"/>
      <c r="E315" s="36"/>
      <c r="F315" s="36"/>
      <c r="G315" s="39"/>
      <c r="H315" s="40"/>
      <c r="I315" s="36"/>
      <c r="J315" s="36"/>
      <c r="K315" s="39"/>
      <c r="L315" s="40"/>
      <c r="M315" s="36"/>
      <c r="N315" s="33"/>
      <c r="O315" s="39"/>
      <c r="P315" s="40"/>
      <c r="Q315" s="36"/>
      <c r="R315" s="33"/>
      <c r="S315" s="39"/>
      <c r="T315" s="40"/>
      <c r="U315" s="36"/>
    </row>
    <row r="316" spans="2:21" ht="14.45" hidden="1" customHeight="1">
      <c r="B316" s="64"/>
      <c r="C316" s="45"/>
      <c r="D316" s="46"/>
      <c r="E316" s="47"/>
      <c r="F316" s="33"/>
      <c r="G316" s="33"/>
      <c r="H316" s="46"/>
      <c r="I316" s="33"/>
      <c r="J316" s="33"/>
      <c r="K316" s="33"/>
      <c r="L316" s="46"/>
      <c r="M316" s="33"/>
      <c r="N316" s="33"/>
      <c r="O316" s="33"/>
      <c r="P316" s="33"/>
      <c r="Q316" s="33"/>
      <c r="R316" s="33"/>
      <c r="S316" s="33"/>
      <c r="T316" s="33"/>
      <c r="U316" s="33"/>
    </row>
    <row r="317" spans="2:21" ht="14.45" hidden="1" customHeight="1">
      <c r="B317" s="64"/>
      <c r="C317" s="45"/>
      <c r="D317" s="46"/>
      <c r="E317" s="47"/>
      <c r="F317" s="33"/>
      <c r="G317" s="45"/>
      <c r="H317" s="46"/>
      <c r="I317" s="47"/>
      <c r="J317" s="33"/>
      <c r="K317" s="45"/>
      <c r="L317" s="46"/>
      <c r="M317" s="47"/>
      <c r="N317" s="33"/>
      <c r="O317" s="45"/>
      <c r="P317" s="46"/>
      <c r="Q317" s="47"/>
      <c r="R317" s="33"/>
      <c r="S317" s="45"/>
      <c r="T317" s="46"/>
      <c r="U317" s="47"/>
    </row>
    <row r="318" spans="2:21" ht="14.45" hidden="1" customHeight="1">
      <c r="B318" s="64"/>
      <c r="C318" s="33"/>
      <c r="D318" s="33"/>
      <c r="E318" s="33"/>
      <c r="F318" s="33"/>
      <c r="G318" s="33"/>
      <c r="H318" s="33"/>
      <c r="I318" s="33"/>
      <c r="J318" s="33"/>
      <c r="K318" s="33"/>
      <c r="L318" s="33"/>
      <c r="M318" s="33"/>
      <c r="N318" s="33"/>
      <c r="O318" s="33"/>
      <c r="P318" s="33"/>
      <c r="Q318" s="33"/>
      <c r="R318" s="33"/>
      <c r="S318" s="33"/>
      <c r="T318" s="33"/>
      <c r="U318" s="33"/>
    </row>
    <row r="319" spans="2:21" ht="14.45" hidden="1" customHeight="1">
      <c r="B319" s="64"/>
      <c r="C319" s="45"/>
      <c r="D319" s="46"/>
      <c r="E319" s="47"/>
      <c r="F319" s="33"/>
      <c r="G319" s="45"/>
      <c r="H319" s="46"/>
      <c r="I319" s="47"/>
      <c r="J319" s="33"/>
      <c r="K319" s="45"/>
      <c r="L319" s="46"/>
      <c r="M319" s="47"/>
      <c r="N319" s="33"/>
      <c r="O319" s="45"/>
      <c r="P319" s="46"/>
      <c r="Q319" s="47"/>
      <c r="R319" s="33"/>
      <c r="S319" s="45"/>
      <c r="T319" s="46"/>
      <c r="U319" s="47"/>
    </row>
    <row r="320" spans="2:21" ht="14.45" hidden="1" customHeight="1">
      <c r="B320" s="64"/>
      <c r="C320" s="45"/>
      <c r="D320" s="46"/>
      <c r="E320" s="47"/>
      <c r="F320" s="33"/>
      <c r="G320" s="45"/>
      <c r="H320" s="46"/>
      <c r="I320" s="47"/>
      <c r="J320" s="33"/>
      <c r="K320" s="45"/>
      <c r="L320" s="46"/>
      <c r="M320" s="47"/>
      <c r="N320" s="33"/>
      <c r="O320" s="45"/>
      <c r="P320" s="46"/>
      <c r="Q320" s="47"/>
      <c r="R320" s="33"/>
      <c r="S320" s="45"/>
      <c r="T320" s="46"/>
      <c r="U320" s="47"/>
    </row>
    <row r="321" spans="2:21" ht="14.45" hidden="1" customHeight="1">
      <c r="B321" s="64"/>
      <c r="C321" s="45"/>
      <c r="D321" s="46"/>
      <c r="E321" s="47"/>
      <c r="F321" s="33"/>
      <c r="G321" s="45"/>
      <c r="H321" s="46"/>
      <c r="I321" s="47"/>
      <c r="J321" s="33"/>
      <c r="K321" s="45"/>
      <c r="L321" s="46"/>
      <c r="M321" s="47"/>
      <c r="N321" s="33"/>
      <c r="O321" s="45"/>
      <c r="P321" s="46"/>
      <c r="Q321" s="47"/>
      <c r="R321" s="33"/>
      <c r="S321" s="45"/>
      <c r="T321" s="46"/>
      <c r="U321" s="47"/>
    </row>
    <row r="322" spans="2:21" ht="14.45" hidden="1" customHeight="1">
      <c r="B322" s="65"/>
      <c r="C322" s="39"/>
      <c r="D322" s="40"/>
      <c r="E322" s="36"/>
      <c r="F322" s="36"/>
      <c r="G322" s="39"/>
      <c r="H322" s="40"/>
      <c r="I322" s="36"/>
      <c r="J322" s="36"/>
      <c r="K322" s="39"/>
      <c r="L322" s="40"/>
      <c r="M322" s="36"/>
      <c r="N322" s="33"/>
      <c r="O322" s="39"/>
      <c r="P322" s="40"/>
      <c r="Q322" s="36"/>
      <c r="R322" s="33"/>
      <c r="S322" s="39"/>
      <c r="T322" s="40"/>
      <c r="U322" s="36"/>
    </row>
    <row r="323" spans="2:21" ht="14.45" hidden="1" customHeight="1">
      <c r="B323" s="64"/>
      <c r="C323" s="45"/>
      <c r="D323" s="46"/>
      <c r="E323" s="47"/>
      <c r="F323" s="33"/>
      <c r="G323" s="33"/>
      <c r="H323" s="46"/>
      <c r="I323" s="33"/>
      <c r="J323" s="33"/>
      <c r="K323" s="33"/>
      <c r="L323" s="46"/>
      <c r="M323" s="33"/>
      <c r="N323" s="33"/>
      <c r="O323" s="33"/>
      <c r="P323" s="33"/>
      <c r="Q323" s="33"/>
      <c r="R323" s="33"/>
      <c r="S323" s="33"/>
      <c r="T323" s="33"/>
      <c r="U323" s="33"/>
    </row>
    <row r="324" spans="2:21" ht="14.45" hidden="1" customHeight="1">
      <c r="B324" s="64"/>
      <c r="C324" s="45"/>
      <c r="D324" s="46"/>
      <c r="E324" s="47"/>
      <c r="F324" s="33"/>
      <c r="G324" s="45"/>
      <c r="H324" s="46"/>
      <c r="I324" s="47"/>
      <c r="J324" s="33"/>
      <c r="K324" s="45"/>
      <c r="L324" s="46"/>
      <c r="M324" s="47"/>
      <c r="N324" s="33"/>
      <c r="O324" s="45"/>
      <c r="P324" s="46"/>
      <c r="Q324" s="47"/>
      <c r="R324" s="33"/>
      <c r="S324" s="45"/>
      <c r="T324" s="46"/>
      <c r="U324" s="47"/>
    </row>
    <row r="325" spans="2:21" ht="14.45" hidden="1" customHeight="1">
      <c r="B325" s="64"/>
      <c r="C325" s="33"/>
      <c r="D325" s="33"/>
      <c r="E325" s="33"/>
      <c r="F325" s="33"/>
      <c r="G325" s="33"/>
      <c r="H325" s="33"/>
      <c r="I325" s="33"/>
      <c r="J325" s="33"/>
      <c r="K325" s="33"/>
      <c r="L325" s="33"/>
      <c r="M325" s="33"/>
      <c r="N325" s="33"/>
      <c r="O325" s="33"/>
      <c r="P325" s="33"/>
      <c r="Q325" s="33"/>
      <c r="R325" s="33"/>
      <c r="S325" s="33"/>
      <c r="T325" s="33"/>
      <c r="U325" s="33"/>
    </row>
    <row r="326" spans="2:21" ht="14.45" hidden="1" customHeight="1">
      <c r="B326" s="64"/>
      <c r="C326" s="45"/>
      <c r="D326" s="46"/>
      <c r="E326" s="47"/>
      <c r="F326" s="33"/>
      <c r="G326" s="45"/>
      <c r="H326" s="46"/>
      <c r="I326" s="47"/>
      <c r="J326" s="33"/>
      <c r="K326" s="45"/>
      <c r="L326" s="46"/>
      <c r="M326" s="47"/>
      <c r="N326" s="33"/>
      <c r="O326" s="45"/>
      <c r="P326" s="46"/>
      <c r="Q326" s="47"/>
      <c r="R326" s="33"/>
      <c r="S326" s="45"/>
      <c r="T326" s="46"/>
      <c r="U326" s="47"/>
    </row>
    <row r="327" spans="2:21" ht="14.45" hidden="1" customHeight="1">
      <c r="B327" s="64"/>
      <c r="C327" s="45"/>
      <c r="D327" s="46"/>
      <c r="E327" s="47"/>
      <c r="F327" s="33"/>
      <c r="G327" s="45"/>
      <c r="H327" s="46"/>
      <c r="I327" s="47"/>
      <c r="J327" s="33"/>
      <c r="K327" s="45"/>
      <c r="L327" s="46"/>
      <c r="M327" s="47"/>
      <c r="N327" s="33"/>
      <c r="O327" s="45"/>
      <c r="P327" s="46"/>
      <c r="Q327" s="47"/>
      <c r="R327" s="33"/>
      <c r="S327" s="45"/>
      <c r="T327" s="46"/>
      <c r="U327" s="47"/>
    </row>
    <row r="328" spans="2:21" ht="14.45" hidden="1" customHeight="1">
      <c r="B328" s="64"/>
      <c r="C328" s="45"/>
      <c r="D328" s="46"/>
      <c r="E328" s="47"/>
      <c r="F328" s="33"/>
      <c r="G328" s="45"/>
      <c r="H328" s="46"/>
      <c r="I328" s="47"/>
      <c r="J328" s="33"/>
      <c r="K328" s="45"/>
      <c r="L328" s="46"/>
      <c r="M328" s="47"/>
      <c r="N328" s="33"/>
      <c r="O328" s="45"/>
      <c r="P328" s="46"/>
      <c r="Q328" s="47"/>
      <c r="R328" s="33"/>
      <c r="S328" s="45"/>
      <c r="T328" s="46"/>
      <c r="U328" s="47"/>
    </row>
    <row r="329" spans="2:21" ht="14.45" hidden="1" customHeight="1">
      <c r="B329" s="65"/>
      <c r="C329" s="39"/>
      <c r="D329" s="40"/>
      <c r="E329" s="36"/>
      <c r="F329" s="36"/>
      <c r="G329" s="39"/>
      <c r="H329" s="40"/>
      <c r="I329" s="36"/>
      <c r="J329" s="36"/>
      <c r="K329" s="39"/>
      <c r="L329" s="40"/>
      <c r="M329" s="36"/>
      <c r="N329" s="33"/>
      <c r="O329" s="39"/>
      <c r="P329" s="40"/>
      <c r="Q329" s="36"/>
      <c r="R329" s="33"/>
      <c r="S329" s="39"/>
      <c r="T329" s="40"/>
      <c r="U329" s="36"/>
    </row>
    <row r="330" spans="2:21" ht="14.45" hidden="1" customHeight="1">
      <c r="B330" s="64"/>
      <c r="C330" s="45"/>
      <c r="D330" s="46"/>
      <c r="E330" s="47"/>
      <c r="F330" s="33"/>
      <c r="G330" s="33"/>
      <c r="H330" s="46"/>
      <c r="I330" s="33"/>
      <c r="J330" s="33"/>
      <c r="K330" s="33"/>
      <c r="L330" s="46"/>
      <c r="M330" s="33"/>
      <c r="N330" s="33"/>
      <c r="O330" s="33"/>
      <c r="P330" s="33"/>
      <c r="Q330" s="33"/>
      <c r="R330" s="33"/>
      <c r="S330" s="33"/>
      <c r="T330" s="33"/>
      <c r="U330" s="33"/>
    </row>
    <row r="331" spans="2:21" ht="14.45" hidden="1" customHeight="1">
      <c r="B331" s="64"/>
      <c r="C331" s="45"/>
      <c r="D331" s="46"/>
      <c r="E331" s="47"/>
      <c r="F331" s="33"/>
      <c r="G331" s="45"/>
      <c r="H331" s="46"/>
      <c r="I331" s="47"/>
      <c r="J331" s="33"/>
      <c r="K331" s="45"/>
      <c r="L331" s="46"/>
      <c r="M331" s="47"/>
      <c r="N331" s="33"/>
      <c r="O331" s="45"/>
      <c r="P331" s="46"/>
      <c r="Q331" s="47"/>
      <c r="R331" s="33"/>
      <c r="S331" s="45"/>
      <c r="T331" s="46"/>
      <c r="U331" s="47"/>
    </row>
    <row r="332" spans="2:21" ht="14.45" hidden="1" customHeight="1">
      <c r="B332" s="64"/>
      <c r="C332" s="33"/>
      <c r="D332" s="33"/>
      <c r="E332" s="33"/>
      <c r="F332" s="33"/>
      <c r="G332" s="33"/>
      <c r="H332" s="33"/>
      <c r="I332" s="33"/>
      <c r="J332" s="33"/>
      <c r="K332" s="33"/>
      <c r="L332" s="33"/>
      <c r="M332" s="33"/>
      <c r="N332" s="33"/>
      <c r="O332" s="33"/>
      <c r="P332" s="33"/>
      <c r="Q332" s="33"/>
      <c r="R332" s="33"/>
      <c r="S332" s="33"/>
      <c r="T332" s="33"/>
      <c r="U332" s="33"/>
    </row>
    <row r="333" spans="2:21" ht="14.45" hidden="1" customHeight="1">
      <c r="B333" s="64"/>
      <c r="C333" s="45"/>
      <c r="D333" s="46"/>
      <c r="E333" s="47"/>
      <c r="F333" s="33"/>
      <c r="G333" s="45"/>
      <c r="H333" s="46"/>
      <c r="I333" s="47"/>
      <c r="J333" s="33"/>
      <c r="K333" s="45"/>
      <c r="L333" s="46"/>
      <c r="M333" s="47"/>
      <c r="N333" s="33"/>
      <c r="O333" s="45"/>
      <c r="P333" s="46"/>
      <c r="Q333" s="47"/>
      <c r="R333" s="33"/>
      <c r="S333" s="45"/>
      <c r="T333" s="46"/>
      <c r="U333" s="47"/>
    </row>
    <row r="334" spans="2:21" ht="14.45" hidden="1" customHeight="1">
      <c r="B334" s="64"/>
      <c r="C334" s="45"/>
      <c r="D334" s="46"/>
      <c r="E334" s="47"/>
      <c r="F334" s="33"/>
      <c r="G334" s="45"/>
      <c r="H334" s="46"/>
      <c r="I334" s="47"/>
      <c r="J334" s="33"/>
      <c r="K334" s="45"/>
      <c r="L334" s="46"/>
      <c r="M334" s="47"/>
      <c r="N334" s="33"/>
      <c r="O334" s="45"/>
      <c r="P334" s="46"/>
      <c r="Q334" s="47"/>
      <c r="R334" s="33"/>
      <c r="S334" s="45"/>
      <c r="T334" s="46"/>
      <c r="U334" s="47"/>
    </row>
    <row r="335" spans="2:21" ht="14.45" hidden="1" customHeight="1">
      <c r="B335" s="64"/>
      <c r="C335" s="45"/>
      <c r="D335" s="46"/>
      <c r="E335" s="47"/>
      <c r="F335" s="33"/>
      <c r="G335" s="45"/>
      <c r="H335" s="46"/>
      <c r="I335" s="47"/>
      <c r="J335" s="33"/>
      <c r="K335" s="45"/>
      <c r="L335" s="46"/>
      <c r="M335" s="47"/>
      <c r="N335" s="33"/>
      <c r="O335" s="45"/>
      <c r="P335" s="46"/>
      <c r="Q335" s="47"/>
      <c r="R335" s="33"/>
      <c r="S335" s="45"/>
      <c r="T335" s="46"/>
      <c r="U335" s="47"/>
    </row>
    <row r="336" spans="2:21" ht="14.45" hidden="1" customHeight="1">
      <c r="B336" s="65"/>
      <c r="C336" s="39"/>
      <c r="D336" s="40"/>
      <c r="E336" s="36"/>
      <c r="F336" s="36"/>
      <c r="G336" s="39"/>
      <c r="H336" s="40"/>
      <c r="I336" s="36"/>
      <c r="J336" s="36"/>
      <c r="K336" s="39"/>
      <c r="L336" s="40"/>
      <c r="M336" s="36"/>
      <c r="N336" s="33"/>
      <c r="O336" s="39"/>
      <c r="P336" s="40"/>
      <c r="Q336" s="36"/>
      <c r="R336" s="33"/>
      <c r="S336" s="39"/>
      <c r="T336" s="40"/>
      <c r="U336" s="36"/>
    </row>
    <row r="337" spans="2:21">
      <c r="B337" s="64"/>
      <c r="C337" s="45"/>
      <c r="D337" s="46"/>
      <c r="E337" s="47"/>
      <c r="F337" s="33"/>
      <c r="G337" s="33"/>
      <c r="H337" s="46"/>
      <c r="I337" s="33"/>
      <c r="J337" s="33"/>
      <c r="K337" s="33"/>
      <c r="L337" s="46"/>
      <c r="M337" s="33"/>
      <c r="N337" s="33"/>
      <c r="O337" s="33"/>
      <c r="P337" s="33"/>
      <c r="Q337" s="33"/>
      <c r="R337" s="33"/>
      <c r="S337" s="33"/>
      <c r="T337" s="33"/>
      <c r="U337" s="33"/>
    </row>
    <row r="338" spans="2:21" s="33" customFormat="1" ht="14.25">
      <c r="B338" s="67"/>
      <c r="C338" s="68"/>
      <c r="D338" s="40"/>
      <c r="E338" s="36"/>
      <c r="F338" s="68"/>
      <c r="G338" s="68"/>
      <c r="H338" s="40"/>
      <c r="I338" s="36"/>
      <c r="J338" s="68"/>
      <c r="K338" s="68"/>
      <c r="L338" s="40"/>
      <c r="M338" s="36"/>
      <c r="O338" s="68"/>
      <c r="P338" s="40"/>
      <c r="Q338" s="36"/>
      <c r="S338" s="68"/>
      <c r="T338" s="40"/>
      <c r="U338" s="36"/>
    </row>
  </sheetData>
  <mergeCells count="5">
    <mergeCell ref="C7:E7"/>
    <mergeCell ref="G7:I7"/>
    <mergeCell ref="K7:M7"/>
    <mergeCell ref="O7:Q7"/>
    <mergeCell ref="S7:U7"/>
  </mergeCells>
  <phoneticPr fontId="34" type="noConversion"/>
  <conditionalFormatting sqref="C13:D13 C14:E17">
    <cfRule type="expression" dxfId="207" priority="257">
      <formula>$D13&gt;#REF!</formula>
    </cfRule>
    <cfRule type="expression" dxfId="206" priority="258">
      <formula>#REF!&gt;#REF!</formula>
    </cfRule>
  </conditionalFormatting>
  <conditionalFormatting sqref="C10:E10">
    <cfRule type="expression" dxfId="205" priority="275">
      <formula>$D10&gt;#REF!</formula>
    </cfRule>
    <cfRule type="expression" dxfId="204" priority="276">
      <formula>#REF!&gt;#REF!</formula>
    </cfRule>
  </conditionalFormatting>
  <conditionalFormatting sqref="C19:E24">
    <cfRule type="expression" dxfId="203" priority="17">
      <formula>$D19&gt;#REF!</formula>
    </cfRule>
    <cfRule type="expression" dxfId="202" priority="18">
      <formula>#REF!&gt;#REF!</formula>
    </cfRule>
  </conditionalFormatting>
  <conditionalFormatting sqref="C38:E44 D45:E46 K46:M48 O46:Q48 S46:U48 C47:E48 C50:E57 C275:C276 K277:M282 O277:Q282">
    <cfRule type="expression" dxfId="201" priority="397">
      <formula>$D38&gt;#REF!</formula>
    </cfRule>
    <cfRule type="expression" dxfId="200" priority="398">
      <formula>#REF!&gt;#REF!</formula>
    </cfRule>
  </conditionalFormatting>
  <conditionalFormatting sqref="C63:E64 C70:E71 C76:E78 D275:E275 C298:E303 C305:E310 C312:E317 C319:E324 C326:E331 C333:E337">
    <cfRule type="expression" dxfId="199" priority="970">
      <formula>#REF!&gt;#REF!</formula>
    </cfRule>
  </conditionalFormatting>
  <conditionalFormatting sqref="C63:E64 C70:E71 C76:E78 H273 L273 D275:E275 C298:E303 C305:E310 C312:E317 C319:E324 C326:E331 C333:E337 H337:H338 L337:L338">
    <cfRule type="expression" dxfId="198" priority="969">
      <formula>$D63&gt;#REF!</formula>
    </cfRule>
  </conditionalFormatting>
  <conditionalFormatting sqref="C83:E274">
    <cfRule type="expression" dxfId="197" priority="446">
      <formula>#REF!&gt;#REF!</formula>
    </cfRule>
    <cfRule type="expression" dxfId="196" priority="445">
      <formula>$D83&gt;#REF!</formula>
    </cfRule>
  </conditionalFormatting>
  <conditionalFormatting sqref="C277:E296">
    <cfRule type="expression" dxfId="195" priority="381">
      <formula>$D277&gt;#REF!</formula>
    </cfRule>
    <cfRule type="expression" dxfId="194" priority="382">
      <formula>#REF!&gt;#REF!</formula>
    </cfRule>
  </conditionalFormatting>
  <conditionalFormatting sqref="C65:F69">
    <cfRule type="expression" dxfId="193" priority="492">
      <formula>#REF!&gt;#REF!</formula>
    </cfRule>
    <cfRule type="expression" dxfId="192" priority="491">
      <formula>$D65&gt;#REF!</formula>
    </cfRule>
  </conditionalFormatting>
  <conditionalFormatting sqref="C72:F75">
    <cfRule type="expression" dxfId="191" priority="487">
      <formula>$D72&gt;#REF!</formula>
    </cfRule>
    <cfRule type="expression" dxfId="190" priority="488">
      <formula>#REF!&gt;#REF!</formula>
    </cfRule>
  </conditionalFormatting>
  <conditionalFormatting sqref="C79:F82">
    <cfRule type="expression" dxfId="189" priority="484">
      <formula>#REF!&gt;#REF!</formula>
    </cfRule>
    <cfRule type="expression" dxfId="188" priority="483">
      <formula>$D79&gt;#REF!</formula>
    </cfRule>
  </conditionalFormatting>
  <conditionalFormatting sqref="C338:M338">
    <cfRule type="expression" dxfId="187" priority="470">
      <formula>#REF!&gt;#REF!</formula>
    </cfRule>
  </conditionalFormatting>
  <conditionalFormatting sqref="D11:E11">
    <cfRule type="expression" dxfId="186" priority="271">
      <formula>$D11&gt;#REF!</formula>
    </cfRule>
    <cfRule type="expression" dxfId="185" priority="272">
      <formula>#REF!&gt;#REF!</formula>
    </cfRule>
  </conditionalFormatting>
  <conditionalFormatting sqref="D18:E18">
    <cfRule type="expression" dxfId="184" priority="196">
      <formula>#REF!&gt;#REF!</formula>
    </cfRule>
    <cfRule type="expression" dxfId="183" priority="195">
      <formula>$D18&gt;#REF!</formula>
    </cfRule>
  </conditionalFormatting>
  <conditionalFormatting sqref="D25:E26">
    <cfRule type="expression" dxfId="182" priority="27">
      <formula>$D25&gt;#REF!</formula>
    </cfRule>
    <cfRule type="expression" dxfId="181" priority="28">
      <formula>#REF!&gt;#REF!</formula>
    </cfRule>
  </conditionalFormatting>
  <conditionalFormatting sqref="D30:E31 C32:E36 C58:F62 G274:I275 K274:M275 O274:Q275">
    <cfRule type="expression" dxfId="180" priority="495">
      <formula>$D30&gt;#REF!</formula>
    </cfRule>
    <cfRule type="expression" dxfId="179" priority="496">
      <formula>#REF!&gt;#REF!</formula>
    </cfRule>
  </conditionalFormatting>
  <conditionalFormatting sqref="D338:E338">
    <cfRule type="expression" dxfId="178" priority="473">
      <formula>$D338&gt;#REF!</formula>
    </cfRule>
  </conditionalFormatting>
  <conditionalFormatting sqref="D49:F49 J49:N49 P49:R49 T49:V49">
    <cfRule type="expression" dxfId="177" priority="1441">
      <formula>#REF!&gt;#REF!</formula>
    </cfRule>
    <cfRule type="expression" dxfId="176" priority="1440">
      <formula>$E49&gt;#REF!</formula>
    </cfRule>
  </conditionalFormatting>
  <conditionalFormatting sqref="E13:E15">
    <cfRule type="expression" dxfId="175" priority="39">
      <formula>$D13&gt;#REF!</formula>
    </cfRule>
    <cfRule type="expression" dxfId="174" priority="40">
      <formula>#REF!&gt;#REF!</formula>
    </cfRule>
  </conditionalFormatting>
  <conditionalFormatting sqref="F35 J35 F42 F56 J56 F63 J63 F70 J70 F77 J77 F84 J84 F91 J91 F98 J98 F105 J105 F112 J112 F119 J119 F126 J126 F133 J133 F140 J140 F147 J147 F154 J154 F161 J161 F168 J168 F175 J175 F182 J182 F189 J189 F196 J196 F203 J203 F210 J210 F217 J217 F224 J224 F231 J231 F238 J238 F245 J245 J252 F259 J259 F266 J266 F272 J272 F279:F280 J279:J280 F287 J287 F294 J294 F301 J301 F308 J308 F315 J315 F322 J322 F329 J329 F336 J336">
    <cfRule type="expression" dxfId="173" priority="1250">
      <formula>#REF!&gt;#REF!</formula>
    </cfRule>
    <cfRule type="expression" dxfId="172" priority="1249">
      <formula>$D35&gt;#REF!</formula>
    </cfRule>
  </conditionalFormatting>
  <conditionalFormatting sqref="F252">
    <cfRule type="expression" dxfId="171" priority="407">
      <formula>$D252&gt;#REF!</formula>
    </cfRule>
    <cfRule type="expression" dxfId="170" priority="408">
      <formula>#REF!&gt;#REF!</formula>
    </cfRule>
  </conditionalFormatting>
  <conditionalFormatting sqref="G10">
    <cfRule type="expression" dxfId="169" priority="251">
      <formula>$D10&gt;#REF!</formula>
    </cfRule>
    <cfRule type="expression" dxfId="168" priority="252">
      <formula>#REF!&gt;#REF!</formula>
    </cfRule>
  </conditionalFormatting>
  <conditionalFormatting sqref="G13:I17">
    <cfRule type="expression" dxfId="167" priority="4">
      <formula>#REF!&gt;#REF!</formula>
    </cfRule>
    <cfRule type="expression" dxfId="166" priority="3">
      <formula>$D13&gt;#REF!</formula>
    </cfRule>
  </conditionalFormatting>
  <conditionalFormatting sqref="G19:I24">
    <cfRule type="expression" dxfId="165" priority="1">
      <formula>$D19&gt;#REF!</formula>
    </cfRule>
    <cfRule type="expression" dxfId="164" priority="2">
      <formula>#REF!&gt;#REF!</formula>
    </cfRule>
  </conditionalFormatting>
  <conditionalFormatting sqref="G30:I35">
    <cfRule type="expression" dxfId="163" priority="514">
      <formula>#REF!&gt;#REF!</formula>
    </cfRule>
    <cfRule type="expression" dxfId="162" priority="513">
      <formula>$D30&gt;#REF!</formula>
    </cfRule>
  </conditionalFormatting>
  <conditionalFormatting sqref="G38:I41">
    <cfRule type="expression" dxfId="161" priority="506">
      <formula>#REF!&gt;#REF!</formula>
    </cfRule>
    <cfRule type="expression" dxfId="160" priority="505">
      <formula>$D38&gt;#REF!</formula>
    </cfRule>
  </conditionalFormatting>
  <conditionalFormatting sqref="G44:I49">
    <cfRule type="expression" dxfId="159" priority="266">
      <formula>#REF!&gt;#REF!</formula>
    </cfRule>
    <cfRule type="expression" dxfId="158" priority="265">
      <formula>$D44&gt;#REF!</formula>
    </cfRule>
  </conditionalFormatting>
  <conditionalFormatting sqref="G52:I56">
    <cfRule type="expression" dxfId="157" priority="498">
      <formula>#REF!&gt;#REF!</formula>
    </cfRule>
    <cfRule type="expression" dxfId="156" priority="497">
      <formula>$D52&gt;#REF!</formula>
    </cfRule>
  </conditionalFormatting>
  <conditionalFormatting sqref="G58:I63">
    <cfRule type="expression" dxfId="155" priority="494">
      <formula>#REF!&gt;#REF!</formula>
    </cfRule>
    <cfRule type="expression" dxfId="154" priority="493">
      <formula>$D58&gt;#REF!</formula>
    </cfRule>
  </conditionalFormatting>
  <conditionalFormatting sqref="G65:I70">
    <cfRule type="expression" dxfId="153" priority="490">
      <formula>#REF!&gt;#REF!</formula>
    </cfRule>
    <cfRule type="expression" dxfId="152" priority="489">
      <formula>$D65&gt;#REF!</formula>
    </cfRule>
  </conditionalFormatting>
  <conditionalFormatting sqref="G72:I77">
    <cfRule type="expression" dxfId="151" priority="486">
      <formula>#REF!&gt;#REF!</formula>
    </cfRule>
    <cfRule type="expression" dxfId="150" priority="485">
      <formula>$D72&gt;#REF!</formula>
    </cfRule>
  </conditionalFormatting>
  <conditionalFormatting sqref="G79:I84">
    <cfRule type="expression" dxfId="149" priority="482">
      <formula>#REF!&gt;#REF!</formula>
    </cfRule>
    <cfRule type="expression" dxfId="148" priority="481">
      <formula>$D79&gt;#REF!</formula>
    </cfRule>
  </conditionalFormatting>
  <conditionalFormatting sqref="G86:I91">
    <cfRule type="expression" dxfId="147" priority="479">
      <formula>$D86&gt;#REF!</formula>
    </cfRule>
    <cfRule type="expression" dxfId="146" priority="480">
      <formula>#REF!&gt;#REF!</formula>
    </cfRule>
  </conditionalFormatting>
  <conditionalFormatting sqref="G93:I98">
    <cfRule type="expression" dxfId="145" priority="475">
      <formula>$D93&gt;#REF!</formula>
    </cfRule>
    <cfRule type="expression" dxfId="144" priority="476">
      <formula>#REF!&gt;#REF!</formula>
    </cfRule>
  </conditionalFormatting>
  <conditionalFormatting sqref="G100:I105">
    <cfRule type="expression" dxfId="143" priority="463">
      <formula>$D100&gt;#REF!</formula>
    </cfRule>
    <cfRule type="expression" dxfId="142" priority="464">
      <formula>#REF!&gt;#REF!</formula>
    </cfRule>
  </conditionalFormatting>
  <conditionalFormatting sqref="G107:I112">
    <cfRule type="expression" dxfId="141" priority="461">
      <formula>$D107&gt;#REF!</formula>
    </cfRule>
    <cfRule type="expression" dxfId="140" priority="462">
      <formula>#REF!&gt;#REF!</formula>
    </cfRule>
  </conditionalFormatting>
  <conditionalFormatting sqref="G114:I119">
    <cfRule type="expression" dxfId="139" priority="457">
      <formula>$D114&gt;#REF!</formula>
    </cfRule>
    <cfRule type="expression" dxfId="138" priority="458">
      <formula>#REF!&gt;#REF!</formula>
    </cfRule>
  </conditionalFormatting>
  <conditionalFormatting sqref="G121:I126">
    <cfRule type="expression" dxfId="137" priority="451">
      <formula>$D121&gt;#REF!</formula>
    </cfRule>
    <cfRule type="expression" dxfId="136" priority="452">
      <formula>#REF!&gt;#REF!</formula>
    </cfRule>
  </conditionalFormatting>
  <conditionalFormatting sqref="G128:I133">
    <cfRule type="expression" dxfId="135" priority="450">
      <formula>#REF!&gt;#REF!</formula>
    </cfRule>
    <cfRule type="expression" dxfId="134" priority="449">
      <formula>$D128&gt;#REF!</formula>
    </cfRule>
  </conditionalFormatting>
  <conditionalFormatting sqref="G135:I140">
    <cfRule type="expression" dxfId="133" priority="444">
      <formula>#REF!&gt;#REF!</formula>
    </cfRule>
    <cfRule type="expression" dxfId="132" priority="443">
      <formula>$D135&gt;#REF!</formula>
    </cfRule>
  </conditionalFormatting>
  <conditionalFormatting sqref="G142:I147">
    <cfRule type="expression" dxfId="131" priority="441">
      <formula>$D142&gt;#REF!</formula>
    </cfRule>
    <cfRule type="expression" dxfId="130" priority="442">
      <formula>#REF!&gt;#REF!</formula>
    </cfRule>
  </conditionalFormatting>
  <conditionalFormatting sqref="G149:I154">
    <cfRule type="expression" dxfId="129" priority="439">
      <formula>$D149&gt;#REF!</formula>
    </cfRule>
    <cfRule type="expression" dxfId="128" priority="440">
      <formula>#REF!&gt;#REF!</formula>
    </cfRule>
  </conditionalFormatting>
  <conditionalFormatting sqref="G156:I161">
    <cfRule type="expression" dxfId="127" priority="437">
      <formula>$D156&gt;#REF!</formula>
    </cfRule>
    <cfRule type="expression" dxfId="126" priority="438">
      <formula>#REF!&gt;#REF!</formula>
    </cfRule>
  </conditionalFormatting>
  <conditionalFormatting sqref="G163:I168">
    <cfRule type="expression" dxfId="125" priority="435">
      <formula>$D163&gt;#REF!</formula>
    </cfRule>
    <cfRule type="expression" dxfId="124" priority="436">
      <formula>#REF!&gt;#REF!</formula>
    </cfRule>
  </conditionalFormatting>
  <conditionalFormatting sqref="G170:I175">
    <cfRule type="expression" dxfId="123" priority="433">
      <formula>$D170&gt;#REF!</formula>
    </cfRule>
    <cfRule type="expression" dxfId="122" priority="434">
      <formula>#REF!&gt;#REF!</formula>
    </cfRule>
  </conditionalFormatting>
  <conditionalFormatting sqref="G177:I182">
    <cfRule type="expression" dxfId="121" priority="431">
      <formula>$D177&gt;#REF!</formula>
    </cfRule>
    <cfRule type="expression" dxfId="120" priority="432">
      <formula>#REF!&gt;#REF!</formula>
    </cfRule>
  </conditionalFormatting>
  <conditionalFormatting sqref="G184:I189">
    <cfRule type="expression" dxfId="119" priority="429">
      <formula>$D184&gt;#REF!</formula>
    </cfRule>
    <cfRule type="expression" dxfId="118" priority="430">
      <formula>#REF!&gt;#REF!</formula>
    </cfRule>
  </conditionalFormatting>
  <conditionalFormatting sqref="G191:I196">
    <cfRule type="expression" dxfId="117" priority="427">
      <formula>$D191&gt;#REF!</formula>
    </cfRule>
    <cfRule type="expression" dxfId="116" priority="428">
      <formula>#REF!&gt;#REF!</formula>
    </cfRule>
  </conditionalFormatting>
  <conditionalFormatting sqref="G198:I203">
    <cfRule type="expression" dxfId="115" priority="426">
      <formula>#REF!&gt;#REF!</formula>
    </cfRule>
    <cfRule type="expression" dxfId="114" priority="425">
      <formula>$D198&gt;#REF!</formula>
    </cfRule>
  </conditionalFormatting>
  <conditionalFormatting sqref="G205:I210">
    <cfRule type="expression" dxfId="113" priority="424">
      <formula>#REF!&gt;#REF!</formula>
    </cfRule>
    <cfRule type="expression" dxfId="112" priority="423">
      <formula>$D205&gt;#REF!</formula>
    </cfRule>
  </conditionalFormatting>
  <conditionalFormatting sqref="G212:I217">
    <cfRule type="expression" dxfId="111" priority="421">
      <formula>$D212&gt;#REF!</formula>
    </cfRule>
    <cfRule type="expression" dxfId="110" priority="422">
      <formula>#REF!&gt;#REF!</formula>
    </cfRule>
  </conditionalFormatting>
  <conditionalFormatting sqref="G219:I224">
    <cfRule type="expression" dxfId="109" priority="420">
      <formula>#REF!&gt;#REF!</formula>
    </cfRule>
    <cfRule type="expression" dxfId="108" priority="419">
      <formula>$D219&gt;#REF!</formula>
    </cfRule>
  </conditionalFormatting>
  <conditionalFormatting sqref="G226:I231">
    <cfRule type="expression" dxfId="107" priority="418">
      <formula>#REF!&gt;#REF!</formula>
    </cfRule>
    <cfRule type="expression" dxfId="106" priority="417">
      <formula>$D226&gt;#REF!</formula>
    </cfRule>
  </conditionalFormatting>
  <conditionalFormatting sqref="G233:I238">
    <cfRule type="expression" dxfId="105" priority="416">
      <formula>#REF!&gt;#REF!</formula>
    </cfRule>
    <cfRule type="expression" dxfId="104" priority="415">
      <formula>$D233&gt;#REF!</formula>
    </cfRule>
  </conditionalFormatting>
  <conditionalFormatting sqref="G240:I245">
    <cfRule type="expression" dxfId="103" priority="411">
      <formula>$D240&gt;#REF!</formula>
    </cfRule>
    <cfRule type="expression" dxfId="102" priority="412">
      <formula>#REF!&gt;#REF!</formula>
    </cfRule>
  </conditionalFormatting>
  <conditionalFormatting sqref="G247:I252">
    <cfRule type="expression" dxfId="101" priority="406">
      <formula>#REF!&gt;#REF!</formula>
    </cfRule>
    <cfRule type="expression" dxfId="100" priority="405">
      <formula>$D247&gt;#REF!</formula>
    </cfRule>
  </conditionalFormatting>
  <conditionalFormatting sqref="G254:I259">
    <cfRule type="expression" dxfId="99" priority="403">
      <formula>$D254&gt;#REF!</formula>
    </cfRule>
    <cfRule type="expression" dxfId="98" priority="404">
      <formula>#REF!&gt;#REF!</formula>
    </cfRule>
  </conditionalFormatting>
  <conditionalFormatting sqref="G261:I266">
    <cfRule type="expression" dxfId="97" priority="401">
      <formula>$D261&gt;#REF!</formula>
    </cfRule>
    <cfRule type="expression" dxfId="96" priority="402">
      <formula>#REF!&gt;#REF!</formula>
    </cfRule>
  </conditionalFormatting>
  <conditionalFormatting sqref="G268:I272">
    <cfRule type="expression" dxfId="95" priority="393">
      <formula>$D268&gt;#REF!</formula>
    </cfRule>
    <cfRule type="expression" dxfId="94" priority="394">
      <formula>#REF!&gt;#REF!</formula>
    </cfRule>
  </conditionalFormatting>
  <conditionalFormatting sqref="G277:I287">
    <cfRule type="expression" dxfId="93" priority="380">
      <formula>#REF!&gt;#REF!</formula>
    </cfRule>
    <cfRule type="expression" dxfId="92" priority="379">
      <formula>$D277&gt;#REF!</formula>
    </cfRule>
  </conditionalFormatting>
  <conditionalFormatting sqref="G289:I294">
    <cfRule type="expression" dxfId="91" priority="378">
      <formula>#REF!&gt;#REF!</formula>
    </cfRule>
    <cfRule type="expression" dxfId="90" priority="377">
      <formula>$D289&gt;#REF!</formula>
    </cfRule>
  </conditionalFormatting>
  <conditionalFormatting sqref="G298:I301 G305:I308 G312:I315 G319:I322 G326:I329 G333:I336">
    <cfRule type="expression" dxfId="89" priority="530">
      <formula>#REF!&gt;#REF!</formula>
    </cfRule>
    <cfRule type="expression" dxfId="88" priority="529">
      <formula>$D298&gt;#REF!</formula>
    </cfRule>
  </conditionalFormatting>
  <conditionalFormatting sqref="H36 H57 H64 H71 H78 H85 H92 H99 H106 H113 H120 H127 H134 H141 H148 H155 H162 H169 H176 H183 H190 H197 H204 H211 H218 H225 H232 H239 H246 H253 H260 H267 H273:H274 H288 H295 H302 H309 H316 H323 H330 H337">
    <cfRule type="expression" dxfId="87" priority="1437">
      <formula>#REF!&gt;#REF!</formula>
    </cfRule>
  </conditionalFormatting>
  <conditionalFormatting sqref="H36 H57 H64 H71 H78 H85 H92 H99 H106 H113 H120 H127 H134 H141 H148 H155 H162 H169 H176 H183 H190 H197 H204 H211 H218 H225 H232 H239 H246 H253 H260 H267 H288 H295 H302 H309 H316 H323 H330">
    <cfRule type="expression" dxfId="86" priority="1436">
      <formula>$D36&gt;#REF!</formula>
    </cfRule>
  </conditionalFormatting>
  <conditionalFormatting sqref="H10:I11">
    <cfRule type="expression" dxfId="85" priority="197">
      <formula>$D10&gt;#REF!</formula>
    </cfRule>
    <cfRule type="expression" dxfId="84" priority="198">
      <formula>#REF!&gt;#REF!</formula>
    </cfRule>
  </conditionalFormatting>
  <conditionalFormatting sqref="H18:I18">
    <cfRule type="expression" dxfId="83" priority="188">
      <formula>#REF!&gt;#REF!</formula>
    </cfRule>
    <cfRule type="expression" dxfId="82" priority="187">
      <formula>$D18&gt;#REF!</formula>
    </cfRule>
  </conditionalFormatting>
  <conditionalFormatting sqref="H25:I26">
    <cfRule type="expression" dxfId="81" priority="20">
      <formula>#REF!&gt;#REF!</formula>
    </cfRule>
    <cfRule type="expression" dxfId="80" priority="19">
      <formula>$D25&gt;#REF!</formula>
    </cfRule>
  </conditionalFormatting>
  <conditionalFormatting sqref="H42:J42">
    <cfRule type="expression" dxfId="79" priority="261">
      <formula>$D42&gt;#REF!</formula>
    </cfRule>
    <cfRule type="expression" dxfId="78" priority="262">
      <formula>#REF!&gt;#REF!</formula>
    </cfRule>
  </conditionalFormatting>
  <conditionalFormatting sqref="I51">
    <cfRule type="expression" dxfId="77" priority="259">
      <formula>$D51&gt;#REF!</formula>
    </cfRule>
    <cfRule type="expression" dxfId="76" priority="260">
      <formula>#REF!&gt;#REF!</formula>
    </cfRule>
  </conditionalFormatting>
  <conditionalFormatting sqref="I338">
    <cfRule type="expression" dxfId="75" priority="471">
      <formula>$D338&gt;#REF!</formula>
    </cfRule>
  </conditionalFormatting>
  <conditionalFormatting sqref="K10:M10">
    <cfRule type="expression" dxfId="74" priority="237">
      <formula>$D10&gt;#REF!</formula>
    </cfRule>
    <cfRule type="expression" dxfId="73" priority="238">
      <formula>#REF!&gt;#REF!</formula>
    </cfRule>
  </conditionalFormatting>
  <conditionalFormatting sqref="K13:M17">
    <cfRule type="expression" dxfId="72" priority="11">
      <formula>$D13&gt;#REF!</formula>
    </cfRule>
    <cfRule type="expression" dxfId="71" priority="12">
      <formula>#REF!&gt;#REF!</formula>
    </cfRule>
  </conditionalFormatting>
  <conditionalFormatting sqref="K19:M24">
    <cfRule type="expression" dxfId="70" priority="9">
      <formula>$D19&gt;#REF!</formula>
    </cfRule>
    <cfRule type="expression" dxfId="69" priority="10">
      <formula>#REF!&gt;#REF!</formula>
    </cfRule>
  </conditionalFormatting>
  <conditionalFormatting sqref="K30:M35">
    <cfRule type="expression" dxfId="68" priority="345">
      <formula>$D30&gt;#REF!</formula>
    </cfRule>
    <cfRule type="expression" dxfId="67" priority="346">
      <formula>#REF!&gt;#REF!</formula>
    </cfRule>
  </conditionalFormatting>
  <conditionalFormatting sqref="K39:M42 K53:M56 K60:M63 K67:M70 K74:M77 K81:M84 K88:M91 K95:M98 K102:M105 K109:M112 K116:M119 K123:M126 K130:M133 K137:M140 K144:M147 K151:M154 K158:M161 K165:M168 K172:M175 K179:M182 K186:M189 K193:M196 K200:M203 K207:M210 K214:M217 K221:M224 K228:M231 K235:M238 K242:M245 K249:M252 K256:M259 K263:M266 K291:M294 K298:M301 K305:M308 K312:M315 K319:M322 K326:M329 K333:M336">
    <cfRule type="expression" dxfId="66" priority="528">
      <formula>#REF!&gt;#REF!</formula>
    </cfRule>
    <cfRule type="expression" dxfId="65" priority="527">
      <formula>$D39&gt;#REF!</formula>
    </cfRule>
  </conditionalFormatting>
  <conditionalFormatting sqref="K44:M44 O44:Q44 K51:M51 O51:Q51 K58:M58 O58:Q58 K65:M65 O65:Q65 K72:M72 O72:Q72 K79:M79 O79:Q79 K86:M86 O86:Q86 K93:M93 O93:Q93 K100:M100 O100:Q100 K107:M107 O107:Q107 K114:M114 O114:Q114 K121:M121 O121:Q121 K128:M128 O128:Q128 K135:M135 O135:Q135 K142:M142 O142:Q142 K149:M149 O149:Q149 K156:M156 O156:Q156 K163:M163 O163:Q163 K170:M170 O170:Q170 K177:M177 O177:Q177 K184:M184 O184:Q184 K191:M191 O191:Q191 K198:M198 O198:Q198 K205:M205 O205:Q205 K212:M212 O212:Q212 K219:M219 O219:Q219 K226:M226 O226:Q226 K233:M233 O233:Q233 K240:M240 O240:Q240 K247:M247 O247:Q247 K254:M254 O254:Q254 K261:M261 O261:Q261 K268:M268 O268:Q268 K289:M289 O289:Q289 G296:I296 K296:M296 O296:Q296 G303:I303 K303:M303 O303:Q303 G310:I310 K310:M310 O310:Q310 G317:I317 K317:M317 O317:Q317 G324:I324 K324:M324 O324:Q324 G331:I331 K331:M331 O331:Q331">
    <cfRule type="expression" dxfId="64" priority="1253">
      <formula>$D44&gt;#REF!</formula>
    </cfRule>
    <cfRule type="expression" dxfId="63" priority="1254">
      <formula>#REF!&gt;#REF!</formula>
    </cfRule>
  </conditionalFormatting>
  <conditionalFormatting sqref="K270:M272">
    <cfRule type="expression" dxfId="62" priority="391">
      <formula>$D270&gt;#REF!</formula>
    </cfRule>
    <cfRule type="expression" dxfId="61" priority="392">
      <formula>#REF!&gt;#REF!</formula>
    </cfRule>
  </conditionalFormatting>
  <conditionalFormatting sqref="K284:M287">
    <cfRule type="expression" dxfId="60" priority="386">
      <formula>#REF!&gt;#REF!</formula>
    </cfRule>
    <cfRule type="expression" dxfId="59" priority="385">
      <formula>$D284&gt;#REF!</formula>
    </cfRule>
  </conditionalFormatting>
  <conditionalFormatting sqref="L36 L43 L50 L57 L64 L71 L78 L85 L92 L99 L106 L113 L120 L127 L134 L141 L148 L155 L162 L169 L176 L183 L190 L197 L204 L211 L218 L225 L232 L239 L246 L253 L260 L267 L273:L274 L288 L295 L302 L309 L316 L323 L330 L337">
    <cfRule type="expression" dxfId="58" priority="1410">
      <formula>#REF!&gt;#REF!</formula>
    </cfRule>
  </conditionalFormatting>
  <conditionalFormatting sqref="L36 L43 L50 L57 L64 L71 L78 L85 L92 L99 L106 L113 L120 L127 L134 L141 L148 L155 L162 L169 L176 L183 L190 L197 L204 L211 L218 L225 L232 L239 L246 L253 L260 L267 L288 L295 L302 L309 L316 L323 L330">
    <cfRule type="expression" dxfId="57" priority="1409">
      <formula>$D36&gt;#REF!</formula>
    </cfRule>
  </conditionalFormatting>
  <conditionalFormatting sqref="L11:M11">
    <cfRule type="expression" dxfId="56" priority="233">
      <formula>$D11&gt;#REF!</formula>
    </cfRule>
    <cfRule type="expression" dxfId="55" priority="234">
      <formula>#REF!&gt;#REF!</formula>
    </cfRule>
  </conditionalFormatting>
  <conditionalFormatting sqref="L18:M18">
    <cfRule type="expression" dxfId="54" priority="193">
      <formula>$D18&gt;#REF!</formula>
    </cfRule>
    <cfRule type="expression" dxfId="53" priority="194">
      <formula>#REF!&gt;#REF!</formula>
    </cfRule>
  </conditionalFormatting>
  <conditionalFormatting sqref="L25:M26">
    <cfRule type="expression" dxfId="52" priority="25">
      <formula>$D25&gt;#REF!</formula>
    </cfRule>
    <cfRule type="expression" dxfId="51" priority="26">
      <formula>#REF!&gt;#REF!</formula>
    </cfRule>
  </conditionalFormatting>
  <conditionalFormatting sqref="M338">
    <cfRule type="expression" dxfId="50" priority="469">
      <formula>$D338&gt;#REF!</formula>
    </cfRule>
  </conditionalFormatting>
  <conditionalFormatting sqref="O10:Q10">
    <cfRule type="expression" dxfId="49" priority="224">
      <formula>#REF!&gt;#REF!</formula>
    </cfRule>
    <cfRule type="expression" dxfId="48" priority="223">
      <formula>$D10&gt;#REF!</formula>
    </cfRule>
  </conditionalFormatting>
  <conditionalFormatting sqref="O13:Q17">
    <cfRule type="expression" dxfId="47" priority="15">
      <formula>$D13&gt;#REF!</formula>
    </cfRule>
    <cfRule type="expression" dxfId="46" priority="16">
      <formula>#REF!&gt;#REF!</formula>
    </cfRule>
  </conditionalFormatting>
  <conditionalFormatting sqref="O19:Q24">
    <cfRule type="expression" dxfId="45" priority="13">
      <formula>$D19&gt;#REF!</formula>
    </cfRule>
    <cfRule type="expression" dxfId="44" priority="14">
      <formula>#REF!&gt;#REF!</formula>
    </cfRule>
  </conditionalFormatting>
  <conditionalFormatting sqref="O30:Q35">
    <cfRule type="expression" dxfId="43" priority="339">
      <formula>$D30&gt;#REF!</formula>
    </cfRule>
    <cfRule type="expression" dxfId="42" priority="340">
      <formula>#REF!&gt;#REF!</formula>
    </cfRule>
  </conditionalFormatting>
  <conditionalFormatting sqref="O39:Q42 O53:Q56 O60:Q63 O67:Q70 O74:Q77 O81:Q84 O88:Q91 O95:Q98 O102:Q105 O109:Q112 O116:Q119 O123:Q126 O130:Q133 O137:Q140 O144:Q147 O151:Q154 O158:Q161 O165:Q168 O172:Q175 O179:Q182 O186:Q189 O193:Q196 O200:Q203 O207:Q210 O214:Q217 O221:Q224 O228:Q231 O235:Q238 O242:Q245 O249:Q252 O256:Q259 O263:Q266 O291:Q294 O298:Q301 O305:Q308 O312:Q315 O319:Q322 O326:Q329 O333:Q336">
    <cfRule type="expression" dxfId="41" priority="526">
      <formula>#REF!&gt;#REF!</formula>
    </cfRule>
    <cfRule type="expression" dxfId="40" priority="525">
      <formula>$D39&gt;#REF!</formula>
    </cfRule>
  </conditionalFormatting>
  <conditionalFormatting sqref="O270:Q272">
    <cfRule type="expression" dxfId="39" priority="390">
      <formula>#REF!&gt;#REF!</formula>
    </cfRule>
    <cfRule type="expression" dxfId="38" priority="389">
      <formula>$D270&gt;#REF!</formula>
    </cfRule>
  </conditionalFormatting>
  <conditionalFormatting sqref="O284:Q287">
    <cfRule type="expression" dxfId="37" priority="384">
      <formula>#REF!&gt;#REF!</formula>
    </cfRule>
    <cfRule type="expression" dxfId="36" priority="383">
      <formula>$D284&gt;#REF!</formula>
    </cfRule>
  </conditionalFormatting>
  <conditionalFormatting sqref="O338:Q338">
    <cfRule type="expression" dxfId="35" priority="468">
      <formula>#REF!&gt;#REF!</formula>
    </cfRule>
  </conditionalFormatting>
  <conditionalFormatting sqref="P11:Q11">
    <cfRule type="expression" dxfId="34" priority="220">
      <formula>#REF!&gt;#REF!</formula>
    </cfRule>
    <cfRule type="expression" dxfId="33" priority="219">
      <formula>$D11&gt;#REF!</formula>
    </cfRule>
  </conditionalFormatting>
  <conditionalFormatting sqref="P18:Q18">
    <cfRule type="expression" dxfId="32" priority="192">
      <formula>#REF!&gt;#REF!</formula>
    </cfRule>
    <cfRule type="expression" dxfId="31" priority="191">
      <formula>$D18&gt;#REF!</formula>
    </cfRule>
  </conditionalFormatting>
  <conditionalFormatting sqref="P25:Q26">
    <cfRule type="expression" dxfId="30" priority="23">
      <formula>$D25&gt;#REF!</formula>
    </cfRule>
    <cfRule type="expression" dxfId="29" priority="24">
      <formula>#REF!&gt;#REF!</formula>
    </cfRule>
  </conditionalFormatting>
  <conditionalFormatting sqref="P338:Q338">
    <cfRule type="expression" dxfId="28" priority="467">
      <formula>$D338&gt;#REF!</formula>
    </cfRule>
  </conditionalFormatting>
  <conditionalFormatting sqref="S10:U10">
    <cfRule type="expression" dxfId="27" priority="210">
      <formula>#REF!&gt;#REF!</formula>
    </cfRule>
    <cfRule type="expression" dxfId="26" priority="209">
      <formula>$D10&gt;#REF!</formula>
    </cfRule>
  </conditionalFormatting>
  <conditionalFormatting sqref="S13:U17">
    <cfRule type="expression" dxfId="25" priority="8">
      <formula>#REF!&gt;#REF!</formula>
    </cfRule>
    <cfRule type="expression" dxfId="24" priority="7">
      <formula>$D13&gt;#REF!</formula>
    </cfRule>
  </conditionalFormatting>
  <conditionalFormatting sqref="S19:U24">
    <cfRule type="expression" dxfId="23" priority="6">
      <formula>#REF!&gt;#REF!</formula>
    </cfRule>
    <cfRule type="expression" dxfId="22" priority="5">
      <formula>$D19&gt;#REF!</formula>
    </cfRule>
  </conditionalFormatting>
  <conditionalFormatting sqref="S30:U35">
    <cfRule type="expression" dxfId="21" priority="334">
      <formula>#REF!&gt;#REF!</formula>
    </cfRule>
    <cfRule type="expression" dxfId="20" priority="333">
      <formula>$D30&gt;#REF!</formula>
    </cfRule>
  </conditionalFormatting>
  <conditionalFormatting sqref="S37:U37 S44:U44 S51:U51 S58:U58 S65:U65 S72:U72 S79:U79 S86:U86 S93:U93 S100:U100 S107:U107 S114:U114 S121:U121 S128:U128 S135:U135 S142:U142 S149:U149 S156:U156 S163:U163 S170:U170 S177:U177 S184:U184 S191:U191 S198:U198 S205:U205 S212:U212 S219:U219 S226:U226 S233:U233 S240:U240 S247:U247 S254:U254 S261:U261 S268:U268 S289:U289 S296:U296 S303:U303 S310:U310 S317:U317 S324:U324 S331:U331">
    <cfRule type="expression" dxfId="19" priority="372">
      <formula>#REF!&gt;#REF!</formula>
    </cfRule>
    <cfRule type="expression" dxfId="18" priority="371">
      <formula>$D37&gt;#REF!</formula>
    </cfRule>
  </conditionalFormatting>
  <conditionalFormatting sqref="S39:U42 S53:U56 S60:U63 S67:U70 S74:U77 S81:U84 S88:U91 S95:U98 S102:U105 S109:U112 S116:U119 S123:U126 S130:U133 S137:U140 S144:U147 S151:U154 S158:U161 S165:U168 S172:U175 S179:U182 S186:U189 S193:U196 S200:U203 S207:U210 S214:U217 S221:U224 S228:U231 S235:U238 S242:U245 S249:U252 S256:U259 S263:U266 S291:U294 S298:U301 S305:U308 S312:U315 S319:U322 S326:U329 S333:U336">
    <cfRule type="expression" dxfId="17" priority="370">
      <formula>#REF!&gt;#REF!</formula>
    </cfRule>
    <cfRule type="expression" dxfId="16" priority="369">
      <formula>$D39&gt;#REF!</formula>
    </cfRule>
  </conditionalFormatting>
  <conditionalFormatting sqref="S270:U272">
    <cfRule type="expression" dxfId="15" priority="362">
      <formula>#REF!&gt;#REF!</formula>
    </cfRule>
    <cfRule type="expression" dxfId="14" priority="361">
      <formula>$D270&gt;#REF!</formula>
    </cfRule>
  </conditionalFormatting>
  <conditionalFormatting sqref="S274:U275">
    <cfRule type="expression" dxfId="13" priority="368">
      <formula>#REF!&gt;#REF!</formula>
    </cfRule>
    <cfRule type="expression" dxfId="12" priority="367">
      <formula>$D274&gt;#REF!</formula>
    </cfRule>
  </conditionalFormatting>
  <conditionalFormatting sqref="S277:U282">
    <cfRule type="expression" dxfId="11" priority="363">
      <formula>$D277&gt;#REF!</formula>
    </cfRule>
    <cfRule type="expression" dxfId="10" priority="364">
      <formula>#REF!&gt;#REF!</formula>
    </cfRule>
  </conditionalFormatting>
  <conditionalFormatting sqref="S284:U287">
    <cfRule type="expression" dxfId="9" priority="360">
      <formula>#REF!&gt;#REF!</formula>
    </cfRule>
    <cfRule type="expression" dxfId="8" priority="359">
      <formula>$D284&gt;#REF!</formula>
    </cfRule>
  </conditionalFormatting>
  <conditionalFormatting sqref="S338:U338">
    <cfRule type="expression" dxfId="7" priority="366">
      <formula>#REF!&gt;#REF!</formula>
    </cfRule>
  </conditionalFormatting>
  <conditionalFormatting sqref="T11:U11">
    <cfRule type="expression" dxfId="6" priority="205">
      <formula>$D11&gt;#REF!</formula>
    </cfRule>
    <cfRule type="expression" dxfId="5" priority="206">
      <formula>#REF!&gt;#REF!</formula>
    </cfRule>
  </conditionalFormatting>
  <conditionalFormatting sqref="T18:U18">
    <cfRule type="expression" dxfId="4" priority="190">
      <formula>#REF!&gt;#REF!</formula>
    </cfRule>
    <cfRule type="expression" dxfId="3" priority="189">
      <formula>$D18&gt;#REF!</formula>
    </cfRule>
  </conditionalFormatting>
  <conditionalFormatting sqref="T25:U26">
    <cfRule type="expression" dxfId="2" priority="22">
      <formula>#REF!&gt;#REF!</formula>
    </cfRule>
    <cfRule type="expression" dxfId="1" priority="21">
      <formula>$D25&gt;#REF!</formula>
    </cfRule>
  </conditionalFormatting>
  <conditionalFormatting sqref="T338:U338">
    <cfRule type="expression" dxfId="0" priority="365">
      <formula>$D338&gt;#REF!</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65603F41293A49ADBF518542599CD5" ma:contentTypeVersion="15" ma:contentTypeDescription="Create a new document." ma:contentTypeScope="" ma:versionID="0f12148b48b8178f115baf7c435a8ed4">
  <xsd:schema xmlns:xsd="http://www.w3.org/2001/XMLSchema" xmlns:xs="http://www.w3.org/2001/XMLSchema" xmlns:p="http://schemas.microsoft.com/office/2006/metadata/properties" xmlns:ns2="b4952eb3-be4e-4adb-aa9e-c68ae90a0616" xmlns:ns3="f10a4026-63bd-4a52-9bfe-9924ce6f6270" targetNamespace="http://schemas.microsoft.com/office/2006/metadata/properties" ma:root="true" ma:fieldsID="db59bf1798d6f9871f55dc718dbceb1d" ns2:_="" ns3:_="">
    <xsd:import namespace="b4952eb3-be4e-4adb-aa9e-c68ae90a0616"/>
    <xsd:import namespace="f10a4026-63bd-4a52-9bfe-9924ce6f627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SearchProperties"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952eb3-be4e-4adb-aa9e-c68ae90a06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914e6b1-0896-40a9-85da-0b0e1f3ba41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0a4026-63bd-4a52-9bfe-9924ce6f627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242969-9041-4270-a44c-7d96eaf90675}" ma:internalName="TaxCatchAll" ma:showField="CatchAllData" ma:web="f10a4026-63bd-4a52-9bfe-9924ce6f627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10a4026-63bd-4a52-9bfe-9924ce6f6270" xsi:nil="true"/>
    <lcf76f155ced4ddcb4097134ff3c332f xmlns="b4952eb3-be4e-4adb-aa9e-c68ae90a061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3DBD0A-7B2F-4D4B-A495-D600CEF7A706}">
  <ds:schemaRefs>
    <ds:schemaRef ds:uri="http://schemas.microsoft.com/sharepoint/v3/contenttype/forms"/>
  </ds:schemaRefs>
</ds:datastoreItem>
</file>

<file path=customXml/itemProps2.xml><?xml version="1.0" encoding="utf-8"?>
<ds:datastoreItem xmlns:ds="http://schemas.openxmlformats.org/officeDocument/2006/customXml" ds:itemID="{8A824810-3E81-4DA8-9076-4188CBBFF8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952eb3-be4e-4adb-aa9e-c68ae90a0616"/>
    <ds:schemaRef ds:uri="f10a4026-63bd-4a52-9bfe-9924ce6f6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1A0509-A77C-46FC-A7E0-ADA0E4195CCF}">
  <ds:schemaRefs>
    <ds:schemaRef ds:uri="http://schemas.microsoft.com/office/2006/documentManagement/types"/>
    <ds:schemaRef ds:uri="http://purl.org/dc/elements/1.1/"/>
    <ds:schemaRef ds:uri="b4952eb3-be4e-4adb-aa9e-c68ae90a0616"/>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f10a4026-63bd-4a52-9bfe-9924ce6f627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Sligro - Share Repurchase</vt:lpstr>
      <vt:lpstr>Weekly Summary</vt:lpstr>
    </vt:vector>
  </TitlesOfParts>
  <Company>Philips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Share buy back program</dc:title>
  <dc:subject>Transaction history</dc:subject>
  <dc:creator>Brands</dc:creator>
  <cp:lastModifiedBy>Wilco Jansen</cp:lastModifiedBy>
  <cp:lastPrinted>2026-08-04T15:46:26Z</cp:lastPrinted>
  <dcterms:created xsi:type="dcterms:W3CDTF">2011-07-21T09:27:54Z</dcterms:created>
  <dcterms:modified xsi:type="dcterms:W3CDTF">2026-08-10T06:07:56Z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0bce33f7-04c0-4596-9b71-ba8617e88451_Enabled">
    <vt:lpwstr>true</vt:lpwstr>
  </property>
  <property fmtid="{D5CDD505-2E9C-101B-9397-08002B2CF9AE}" pid="4" name="MSIP_Label_0bce33f7-04c0-4596-9b71-ba8617e88451_SetDate">
    <vt:lpwstr>2021-07-14T11:07:25Z</vt:lpwstr>
  </property>
  <property fmtid="{D5CDD505-2E9C-101B-9397-08002B2CF9AE}" pid="5" name="MSIP_Label_0bce33f7-04c0-4596-9b71-ba8617e88451_Method">
    <vt:lpwstr>Privileged</vt:lpwstr>
  </property>
  <property fmtid="{D5CDD505-2E9C-101B-9397-08002B2CF9AE}" pid="6" name="MSIP_Label_0bce33f7-04c0-4596-9b71-ba8617e88451_Name">
    <vt:lpwstr>0bce33f7-04c0-4596-9b71-ba8617e88451</vt:lpwstr>
  </property>
  <property fmtid="{D5CDD505-2E9C-101B-9397-08002B2CF9AE}" pid="7" name="MSIP_Label_0bce33f7-04c0-4596-9b71-ba8617e88451_SiteId">
    <vt:lpwstr>3a15904d-3fd9-4256-a753-beb05cdf0c6d</vt:lpwstr>
  </property>
  <property fmtid="{D5CDD505-2E9C-101B-9397-08002B2CF9AE}" pid="8" name="MSIP_Label_0bce33f7-04c0-4596-9b71-ba8617e88451_ActionId">
    <vt:lpwstr>2a0084b4-204f-428e-8c85-05b93330837e</vt:lpwstr>
  </property>
  <property fmtid="{D5CDD505-2E9C-101B-9397-08002B2CF9AE}" pid="9" name="MSIP_Label_0bce33f7-04c0-4596-9b71-ba8617e88451_ContentBits">
    <vt:lpwstr>0</vt:lpwstr>
  </property>
  <property fmtid="{D5CDD505-2E9C-101B-9397-08002B2CF9AE}" pid="10" name="ContentTypeId">
    <vt:lpwstr>0x0101004265603F41293A49ADBF518542599CD5</vt:lpwstr>
  </property>
  <property fmtid="{D5CDD505-2E9C-101B-9397-08002B2CF9AE}" pid="11" name="MediaServiceImageTags">
    <vt:lpwstr/>
  </property>
</Properties>
</file>